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____OMA\_TAŤÁNA ŠTĚPANČÍKOVÁ\Veřejné zakázky\2023\ul. Bří. Lužů\"/>
    </mc:Choice>
  </mc:AlternateContent>
  <bookViews>
    <workbookView xWindow="0" yWindow="0" windowWidth="23040" windowHeight="9408" tabRatio="500" activeTab="2"/>
  </bookViews>
  <sheets>
    <sheet name="TITULKA" sheetId="1" r:id="rId1"/>
    <sheet name="Taxony" sheetId="2" r:id="rId2"/>
    <sheet name="ZÁHON A" sheetId="3" r:id="rId3"/>
    <sheet name="ZÁHON B" sheetId="4" r:id="rId4"/>
    <sheet name="ZÁHON C" sheetId="5" r:id="rId5"/>
    <sheet name="Záíhony celkem" sheetId="6" r:id="rId6"/>
    <sheet name="List7" sheetId="7" r:id="rId7"/>
  </sheets>
  <definedNames>
    <definedName name="_xlnm.Print_Area" localSheetId="0">TITULKA!$A$1:$H$30</definedName>
    <definedName name="_xlnm.Print_Area" localSheetId="5">'Záíhony celkem'!$A$1:$F$40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9" i="5" l="1"/>
  <c r="G56" i="4"/>
  <c r="E51" i="4"/>
  <c r="G51" i="4" s="1"/>
  <c r="E49" i="4"/>
  <c r="E61" i="3"/>
  <c r="E56" i="3"/>
  <c r="E54" i="3"/>
  <c r="E53" i="3"/>
  <c r="E45" i="3"/>
  <c r="G45" i="3" s="1"/>
  <c r="E35" i="3"/>
  <c r="E37" i="3" s="1"/>
  <c r="G53" i="3"/>
  <c r="E51" i="5"/>
  <c r="G51" i="5" s="1"/>
  <c r="G30" i="5"/>
  <c r="E30" i="5"/>
  <c r="E50" i="5" s="1"/>
  <c r="G50" i="5" s="1"/>
  <c r="G29" i="5"/>
  <c r="G28" i="5"/>
  <c r="D24" i="5"/>
  <c r="E39" i="5" s="1"/>
  <c r="G23" i="5"/>
  <c r="G22" i="5"/>
  <c r="G21" i="5"/>
  <c r="G20" i="5"/>
  <c r="D15" i="5"/>
  <c r="G14" i="5"/>
  <c r="G13" i="5"/>
  <c r="G12" i="5"/>
  <c r="G11" i="5"/>
  <c r="G10" i="5"/>
  <c r="G9" i="5"/>
  <c r="G8" i="5"/>
  <c r="G7" i="5"/>
  <c r="G50" i="4"/>
  <c r="G49" i="4"/>
  <c r="G48" i="4"/>
  <c r="E47" i="4"/>
  <c r="G47" i="4" s="1"/>
  <c r="G39" i="4"/>
  <c r="G38" i="4"/>
  <c r="G37" i="4"/>
  <c r="E31" i="4"/>
  <c r="G31" i="4" s="1"/>
  <c r="E40" i="4"/>
  <c r="G40" i="4" s="1"/>
  <c r="G29" i="4"/>
  <c r="G28" i="4"/>
  <c r="G27" i="4"/>
  <c r="G26" i="4"/>
  <c r="G25" i="4"/>
  <c r="G24" i="4"/>
  <c r="D20" i="4"/>
  <c r="E35" i="4" s="1"/>
  <c r="G19" i="4"/>
  <c r="G18" i="4"/>
  <c r="G17" i="4"/>
  <c r="G16" i="4"/>
  <c r="G20" i="4" s="1"/>
  <c r="D12" i="4"/>
  <c r="E32" i="4" s="1"/>
  <c r="G11" i="4"/>
  <c r="G10" i="4"/>
  <c r="G9" i="4"/>
  <c r="G8" i="4"/>
  <c r="G7" i="4"/>
  <c r="G56" i="3"/>
  <c r="E55" i="3"/>
  <c r="G55" i="3" s="1"/>
  <c r="G44" i="3"/>
  <c r="G36" i="3"/>
  <c r="D30" i="3"/>
  <c r="E42" i="3" s="1"/>
  <c r="G29" i="3"/>
  <c r="G28" i="3"/>
  <c r="G27" i="3"/>
  <c r="G26" i="3"/>
  <c r="G25" i="3"/>
  <c r="G24" i="3"/>
  <c r="D20" i="3"/>
  <c r="E39" i="3" s="1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D28" i="2"/>
  <c r="D27" i="2"/>
  <c r="D25" i="2"/>
  <c r="D26" i="2" s="1"/>
  <c r="D23" i="2"/>
  <c r="D19" i="2"/>
  <c r="E31" i="5" l="1"/>
  <c r="G31" i="5" s="1"/>
  <c r="E56" i="5"/>
  <c r="G56" i="5" s="1"/>
  <c r="E34" i="5"/>
  <c r="G34" i="5" s="1"/>
  <c r="E35" i="5"/>
  <c r="G35" i="5" s="1"/>
  <c r="G24" i="5"/>
  <c r="G15" i="5"/>
  <c r="G64" i="5" s="1"/>
  <c r="G12" i="4"/>
  <c r="G64" i="4" s="1"/>
  <c r="E57" i="4"/>
  <c r="G57" i="4" s="1"/>
  <c r="E58" i="4"/>
  <c r="G34" i="3"/>
  <c r="G61" i="3"/>
  <c r="G30" i="3"/>
  <c r="E46" i="3"/>
  <c r="G46" i="3" s="1"/>
  <c r="G35" i="3"/>
  <c r="G54" i="3"/>
  <c r="G20" i="3"/>
  <c r="G69" i="3" s="1"/>
  <c r="E41" i="4"/>
  <c r="G41" i="4" s="1"/>
  <c r="E40" i="3"/>
  <c r="G40" i="3" s="1"/>
  <c r="G39" i="3"/>
  <c r="E41" i="3"/>
  <c r="E33" i="4"/>
  <c r="G33" i="4" s="1"/>
  <c r="E34" i="4"/>
  <c r="G32" i="4"/>
  <c r="E40" i="5"/>
  <c r="G40" i="5" s="1"/>
  <c r="G39" i="5"/>
  <c r="E43" i="3"/>
  <c r="G43" i="3" s="1"/>
  <c r="G42" i="3"/>
  <c r="E36" i="4"/>
  <c r="G36" i="4" s="1"/>
  <c r="G35" i="4"/>
  <c r="E38" i="3"/>
  <c r="G38" i="3" s="1"/>
  <c r="E49" i="5"/>
  <c r="G49" i="5" s="1"/>
  <c r="E43" i="5"/>
  <c r="G43" i="5" s="1"/>
  <c r="E33" i="5"/>
  <c r="G33" i="5" s="1"/>
  <c r="E36" i="5"/>
  <c r="E42" i="5"/>
  <c r="G42" i="5" s="1"/>
  <c r="E58" i="5"/>
  <c r="G30" i="4"/>
  <c r="E32" i="5"/>
  <c r="G32" i="5" s="1"/>
  <c r="E41" i="5"/>
  <c r="G41" i="5" s="1"/>
  <c r="E57" i="5"/>
  <c r="G57" i="5" s="1"/>
  <c r="D24" i="2"/>
  <c r="G58" i="4" l="1"/>
  <c r="E59" i="4"/>
  <c r="G59" i="4" s="1"/>
  <c r="E63" i="3"/>
  <c r="E62" i="3"/>
  <c r="G62" i="3" s="1"/>
  <c r="D29" i="2"/>
  <c r="G37" i="3"/>
  <c r="E47" i="3"/>
  <c r="G47" i="3" s="1"/>
  <c r="E38" i="5"/>
  <c r="E37" i="5"/>
  <c r="G37" i="5" s="1"/>
  <c r="G36" i="5"/>
  <c r="E52" i="3"/>
  <c r="G52" i="3" s="1"/>
  <c r="G57" i="3" s="1"/>
  <c r="G71" i="3" s="1"/>
  <c r="G41" i="3"/>
  <c r="E59" i="5"/>
  <c r="G59" i="5" s="1"/>
  <c r="G58" i="5"/>
  <c r="G34" i="4"/>
  <c r="G42" i="4" s="1"/>
  <c r="G65" i="4" s="1"/>
  <c r="E46" i="4"/>
  <c r="G46" i="4" s="1"/>
  <c r="G52" i="4" s="1"/>
  <c r="G66" i="4" s="1"/>
  <c r="G63" i="3"/>
  <c r="E64" i="3"/>
  <c r="G64" i="3" s="1"/>
  <c r="G65" i="3" l="1"/>
  <c r="G66" i="3" s="1"/>
  <c r="G72" i="3" s="1"/>
  <c r="G60" i="5"/>
  <c r="G61" i="5" s="1"/>
  <c r="G67" i="5" s="1"/>
  <c r="G60" i="4"/>
  <c r="G61" i="4" s="1"/>
  <c r="G67" i="4" s="1"/>
  <c r="G68" i="4" s="1"/>
  <c r="G69" i="4" s="1"/>
  <c r="G70" i="4" s="1"/>
  <c r="D8" i="6" s="1"/>
  <c r="G48" i="3"/>
  <c r="G70" i="3" s="1"/>
  <c r="G73" i="3" s="1"/>
  <c r="G74" i="3" s="1"/>
  <c r="G75" i="3" s="1"/>
  <c r="D7" i="6" s="1"/>
  <c r="E48" i="5"/>
  <c r="G48" i="5" s="1"/>
  <c r="G52" i="5" s="1"/>
  <c r="G66" i="5" s="1"/>
  <c r="G38" i="5"/>
  <c r="G44" i="5" s="1"/>
  <c r="G65" i="5" s="1"/>
  <c r="G68" i="5" l="1"/>
  <c r="G69" i="5" s="1"/>
  <c r="G70" i="5" s="1"/>
  <c r="D9" i="6" s="1"/>
  <c r="D10" i="6" s="1"/>
  <c r="C7" i="6"/>
  <c r="C8" i="6"/>
  <c r="C9" i="6" l="1"/>
  <c r="C10" i="6" s="1"/>
</calcChain>
</file>

<file path=xl/sharedStrings.xml><?xml version="1.0" encoding="utf-8"?>
<sst xmlns="http://schemas.openxmlformats.org/spreadsheetml/2006/main" count="672" uniqueCount="172">
  <si>
    <t>Návrh štěrkových záhonů v ul. U Elektrárny a Bratří Lužů</t>
  </si>
  <si>
    <t>PROVÁDĚCÍ DOKUMENTACE</t>
  </si>
  <si>
    <t>SEZNAM TAXONŮ</t>
  </si>
  <si>
    <t>Investor:</t>
  </si>
  <si>
    <t>Uherský Brod</t>
  </si>
  <si>
    <t>Projektant:</t>
  </si>
  <si>
    <t>Ing. Jana Kubíková</t>
  </si>
  <si>
    <t>Louky 463, Uherské Hradiště 68601</t>
  </si>
  <si>
    <t>paré:</t>
  </si>
  <si>
    <t>Datum:</t>
  </si>
  <si>
    <t>10/2023</t>
  </si>
  <si>
    <t>TRVALKY:</t>
  </si>
  <si>
    <t>P.č.</t>
  </si>
  <si>
    <t>taxon</t>
  </si>
  <si>
    <t>česky</t>
  </si>
  <si>
    <t>poč. ks</t>
  </si>
  <si>
    <t>velk. kat.</t>
  </si>
  <si>
    <t>cena/ks*</t>
  </si>
  <si>
    <t>celkem*</t>
  </si>
  <si>
    <t>ar</t>
  </si>
  <si>
    <t>Artemisia schm. ´Nana´</t>
  </si>
  <si>
    <t>pelyněk nízký šedý</t>
  </si>
  <si>
    <t>K9</t>
  </si>
  <si>
    <t>as</t>
  </si>
  <si>
    <t>Aster dumosus ´Azuro´</t>
  </si>
  <si>
    <t>astra sv.modrá</t>
  </si>
  <si>
    <t>ech</t>
  </si>
  <si>
    <t>Echinacea purpurea ´Alba´</t>
  </si>
  <si>
    <t>echinacea</t>
  </si>
  <si>
    <t>ep</t>
  </si>
  <si>
    <t>Euphorbia polychroma</t>
  </si>
  <si>
    <t>pryšec</t>
  </si>
  <si>
    <t>gl</t>
  </si>
  <si>
    <t>Gaura lindheimerii ´Sparkling White´</t>
  </si>
  <si>
    <t>svícník</t>
  </si>
  <si>
    <t>kn</t>
  </si>
  <si>
    <t>Kniphofia uvaria ´Ice Queen´</t>
  </si>
  <si>
    <t>mnohokvět (bodově)</t>
  </si>
  <si>
    <t>la</t>
  </si>
  <si>
    <t>Lavandula angustifolia ´Hidcote Blue´</t>
  </si>
  <si>
    <t>levandule</t>
  </si>
  <si>
    <t>pa</t>
  </si>
  <si>
    <t>Pennisetum alopecuroides ´Little Bunny´</t>
  </si>
  <si>
    <t>dochan</t>
  </si>
  <si>
    <t>pe</t>
  </si>
  <si>
    <t>Pennisetum alopecuroides ´Hameln´</t>
  </si>
  <si>
    <t>rf</t>
  </si>
  <si>
    <t>Rudbeckia fulgida ´Little Goldstar´</t>
  </si>
  <si>
    <t>rudbékie</t>
  </si>
  <si>
    <t>sn</t>
  </si>
  <si>
    <t>Salvia nemorosa ´Caradonna´</t>
  </si>
  <si>
    <t>šalvěj</t>
  </si>
  <si>
    <t>se</t>
  </si>
  <si>
    <t>Sedum spectabile ´Sunkissed´</t>
  </si>
  <si>
    <t>rozchodník, světle žlutý květ</t>
  </si>
  <si>
    <t>st</t>
  </si>
  <si>
    <t>Stipa tenussima ´Ponytails´</t>
  </si>
  <si>
    <t>kavyl</t>
  </si>
  <si>
    <t>CELKEM :</t>
  </si>
  <si>
    <t>CIBULNATÉ ROSTLINY (VÝSADBA NA PODZIM) :</t>
  </si>
  <si>
    <t>nd</t>
  </si>
  <si>
    <t>Narcissus DESDEMONA</t>
  </si>
  <si>
    <t>narcis / bílý květ (výsadba ve skupinkách po 3 ks)</t>
  </si>
  <si>
    <t>cibule</t>
  </si>
  <si>
    <t>nw</t>
  </si>
  <si>
    <t>Narcissus WHITE MARVEL</t>
  </si>
  <si>
    <t>narcis / krémově žlutý květ, 2-3 květy na stvolu(výsadba ve skupinkách po 3 ks)</t>
  </si>
  <si>
    <t>cl</t>
  </si>
  <si>
    <t>Crocus luteus</t>
  </si>
  <si>
    <t>šafrán / žlutý  (výsadba ve skupinkách po 5 ks)</t>
  </si>
  <si>
    <t>cp</t>
  </si>
  <si>
    <t>Crocus PICKWICK</t>
  </si>
  <si>
    <t>šafrán / fialový  (výsadba ve skupinkách po 5 ks)</t>
  </si>
  <si>
    <t>an</t>
  </si>
  <si>
    <t>Allium nigrum</t>
  </si>
  <si>
    <t>česnek, bílý květ (bodově)</t>
  </si>
  <si>
    <t>ac</t>
  </si>
  <si>
    <t>Allium caesium</t>
  </si>
  <si>
    <t>česnek, modrý květ (bodově)</t>
  </si>
  <si>
    <t>TRVALKOVÉ ZÁHONY - ZÁHON A</t>
  </si>
  <si>
    <t>PRÁCE  :</t>
  </si>
  <si>
    <t>poř.č.</t>
  </si>
  <si>
    <t>č. práce</t>
  </si>
  <si>
    <t>práce</t>
  </si>
  <si>
    <t>jednotka</t>
  </si>
  <si>
    <t>počet jedn.</t>
  </si>
  <si>
    <t>cena/jedn.</t>
  </si>
  <si>
    <t>celkem</t>
  </si>
  <si>
    <t>-</t>
  </si>
  <si>
    <t>sejmutí drnu tl. do 10 cm, přemístěním do 50 m nebo naložením na dopravní prostředek, vč. odvozu do 5 km a skládkovného</t>
  </si>
  <si>
    <t>m2</t>
  </si>
  <si>
    <t>183 40-3131</t>
  </si>
  <si>
    <t>obdělání půdy rytím hl. do 20 cm</t>
  </si>
  <si>
    <t>doplnění zeminy, tl. 5 cm</t>
  </si>
  <si>
    <t>182 00-1111</t>
  </si>
  <si>
    <t>plošná úprava terénu při nerovnostech 5 až 10 cm, rovina</t>
  </si>
  <si>
    <t>aplikace půdního kondicionéru</t>
  </si>
  <si>
    <t>chemické odplevelení vč. materiálu – herbicid</t>
  </si>
  <si>
    <t>vytyčení trvalek a cibulovin</t>
  </si>
  <si>
    <t>ks</t>
  </si>
  <si>
    <t>183 10-1112</t>
  </si>
  <si>
    <t>hloubení jam pro rostliny bez výměny půdy přes 0,01m3 do 0,02 m3</t>
  </si>
  <si>
    <t>183 21-1312</t>
  </si>
  <si>
    <t>výsadba trvalek a okrasných trav květin o vel. do 120mm do předem vyhloubené jamky se zalitím</t>
  </si>
  <si>
    <t>hnojení tabletovým hnojivem (1 rostlina - 1 ks)</t>
  </si>
  <si>
    <t>183 10-1111</t>
  </si>
  <si>
    <t>hloubení jam pro rostliny bez výměny půdy do 0,01m3</t>
  </si>
  <si>
    <t>183 21-1313</t>
  </si>
  <si>
    <t>výsadba cibulovin</t>
  </si>
  <si>
    <t>184 91-1311</t>
  </si>
  <si>
    <t>položení mulčovací geotextílie</t>
  </si>
  <si>
    <t>184 91-1151</t>
  </si>
  <si>
    <t>mulčování kamenivem</t>
  </si>
  <si>
    <t>185 85-1121</t>
  </si>
  <si>
    <t>dovoz vody pro zálivku do 1000 m (1x 0,02m3/m2) včetně ceny vody</t>
  </si>
  <si>
    <t>m3</t>
  </si>
  <si>
    <t>998 23-1311</t>
  </si>
  <si>
    <t>přesun hmot pro sadovnické úpravy do 5000 m vodorovně (0,08t/m2)</t>
  </si>
  <si>
    <t>t</t>
  </si>
  <si>
    <t>POMOCNÝ MATERIÁL:</t>
  </si>
  <si>
    <t>číslo</t>
  </si>
  <si>
    <t>název</t>
  </si>
  <si>
    <t>tabletové hnojivo (trvalky/1ks)</t>
  </si>
  <si>
    <t>půdní kondicionér Terracotem Universal (nebo jiný), 0,1 kg/m2</t>
  </si>
  <si>
    <t>kg</t>
  </si>
  <si>
    <t>zahradní zemina tříděná, vč. dopravy</t>
  </si>
  <si>
    <t>geotextílie</t>
  </si>
  <si>
    <t>drcené kamenivo</t>
  </si>
  <si>
    <t>CELKEM  :</t>
  </si>
  <si>
    <t xml:space="preserve"> </t>
  </si>
  <si>
    <t>ROZVOJOVÁ PÉČE  :</t>
  </si>
  <si>
    <t>zálivka vč. dopravy vody a ceny vody - 10x ročně 0,01 m3/m2</t>
  </si>
  <si>
    <t>hnojení, vč.ceny hnojiva</t>
  </si>
  <si>
    <t>185 80-4211</t>
  </si>
  <si>
    <t>vypletí záhonu květin, 2x ročně</t>
  </si>
  <si>
    <t>185 80-4252</t>
  </si>
  <si>
    <t>odstranění odkvetlých a odumřelých částí rostlin, trvalky – 1xročně</t>
  </si>
  <si>
    <t>celkem za rozvojovou péči za trvalky/ rok  :</t>
  </si>
  <si>
    <t>celkem za rozvojovou péči za trvalky/ 3 roky  :</t>
  </si>
  <si>
    <t>celkem :</t>
  </si>
  <si>
    <t xml:space="preserve">Rostlinný materiál </t>
  </si>
  <si>
    <t>Práce</t>
  </si>
  <si>
    <t xml:space="preserve">Pomocný materiál </t>
  </si>
  <si>
    <t>Rozvojová péče 3 roky</t>
  </si>
  <si>
    <t>CELKEM bez DPH :</t>
  </si>
  <si>
    <t>DPH 21%</t>
  </si>
  <si>
    <t>CELKEM VČ. DPH :</t>
  </si>
  <si>
    <t>TRVALKOVÉ ZÁHONY - ZÁHON B</t>
  </si>
  <si>
    <t>111 21-2211</t>
  </si>
  <si>
    <t>odstranění nevhodných dřevin  do 1 m výšky s odstraněním pařezu</t>
  </si>
  <si>
    <t>181 41-1131</t>
  </si>
  <si>
    <t>založení parkového trávníku výsevem</t>
  </si>
  <si>
    <t>osivo VV-16/1 parková směs do sucha (25 g/m2)</t>
  </si>
  <si>
    <t>TRVALKOVÉ ZÁHONY - ZÁHON C</t>
  </si>
  <si>
    <t>Náklady celkem</t>
  </si>
  <si>
    <t>bez DPH</t>
  </si>
  <si>
    <t>s DPH</t>
  </si>
  <si>
    <t>Záhon A</t>
  </si>
  <si>
    <t>Záhon B</t>
  </si>
  <si>
    <t>Záhon C</t>
  </si>
  <si>
    <t>as/3</t>
  </si>
  <si>
    <t>as/4</t>
  </si>
  <si>
    <t>as/6</t>
  </si>
  <si>
    <t>ech/6</t>
  </si>
  <si>
    <t>gl/7</t>
  </si>
  <si>
    <t>la/6</t>
  </si>
  <si>
    <t>pa/9</t>
  </si>
  <si>
    <t>pe/2</t>
  </si>
  <si>
    <t>sn/6</t>
  </si>
  <si>
    <t>st/9</t>
  </si>
  <si>
    <t xml:space="preserve">TRVALKOVÉ ZÁHONY </t>
  </si>
  <si>
    <t>TRVALKOVÉ ZÁHONY - taxony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</si>
</sst>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Kč&quot;"/>
    <numFmt numFmtId="165" formatCode="0.0"/>
    <numFmt numFmtId="166" formatCode="#,##0.00\ &quot;Kč&quot;"/>
  </numFmts>
  <fonts count="26" x14ac:knownFonts="1"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sz val="11"/>
      <color rgb="FF000000"/>
      <name val="Courier New"/>
      <family val="3"/>
      <charset val="238"/>
    </font>
    <font>
      <sz val="14"/>
      <color rgb="FF808080"/>
      <name val="Calibri"/>
      <family val="2"/>
      <charset val="238"/>
    </font>
    <font>
      <b/>
      <sz val="20"/>
      <color rgb="FF17365D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1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sz val="14"/>
      <color rgb="FF969696"/>
      <name val="Arial"/>
      <family val="2"/>
      <charset val="1"/>
    </font>
    <font>
      <sz val="10"/>
      <name val="Arial"/>
      <family val="2"/>
      <charset val="1"/>
    </font>
    <font>
      <b/>
      <sz val="10"/>
      <color rgb="FF808080"/>
      <name val="Arial"/>
      <family val="2"/>
      <charset val="1"/>
    </font>
    <font>
      <b/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Courier New"/>
      <family val="3"/>
      <charset val="238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b/>
      <sz val="14"/>
      <color rgb="FF00A933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sz val="11"/>
      <name val="Arial"/>
      <family val="2"/>
      <charset val="1"/>
    </font>
    <font>
      <sz val="14"/>
      <name val="Arial"/>
      <family val="2"/>
      <charset val="1"/>
    </font>
    <font>
      <b/>
      <sz val="14"/>
      <name val="Arial"/>
      <family val="2"/>
      <charset val="1"/>
    </font>
    <font>
      <b/>
      <sz val="14"/>
      <name val="Calibri"/>
      <family val="2"/>
      <charset val="238"/>
    </font>
    <font>
      <b/>
      <sz val="14"/>
      <name val="Arial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</cellStyleXfs>
  <cellXfs count="107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left"/>
    </xf>
    <xf numFmtId="0" fontId="6" fillId="0" borderId="0" xfId="0" applyFont="1" applyAlignment="1">
      <alignment horizontal="justify"/>
    </xf>
    <xf numFmtId="0" fontId="0" fillId="0" borderId="0" xfId="0" applyFont="1" applyAlignment="1">
      <alignment horizontal="justify"/>
    </xf>
    <xf numFmtId="0" fontId="2" fillId="0" borderId="0" xfId="0" applyFont="1" applyAlignment="1">
      <alignment horizontal="justify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horizontal="left"/>
    </xf>
    <xf numFmtId="49" fontId="12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3" fillId="0" borderId="1" xfId="0" applyFont="1" applyBorder="1"/>
    <xf numFmtId="0" fontId="10" fillId="0" borderId="1" xfId="1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4" fillId="0" borderId="0" xfId="0" applyFont="1" applyBorder="1"/>
    <xf numFmtId="0" fontId="7" fillId="0" borderId="2" xfId="0" applyFont="1" applyBorder="1" applyAlignment="1">
      <alignment horizontal="center" vertical="center"/>
    </xf>
    <xf numFmtId="0" fontId="13" fillId="0" borderId="2" xfId="0" applyFont="1" applyBorder="1"/>
    <xf numFmtId="0" fontId="13" fillId="0" borderId="2" xfId="0" applyFont="1" applyBorder="1" applyAlignment="1">
      <alignment horizontal="center"/>
    </xf>
    <xf numFmtId="0" fontId="12" fillId="0" borderId="3" xfId="0" applyFont="1" applyBorder="1"/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2" fontId="12" fillId="0" borderId="4" xfId="0" applyNumberFormat="1" applyFont="1" applyBorder="1" applyAlignment="1">
      <alignment horizontal="center"/>
    </xf>
    <xf numFmtId="164" fontId="12" fillId="0" borderId="5" xfId="0" applyNumberFormat="1" applyFont="1" applyBorder="1" applyAlignment="1">
      <alignment horizontal="center"/>
    </xf>
    <xf numFmtId="164" fontId="15" fillId="0" borderId="0" xfId="0" applyNumberFormat="1" applyFont="1" applyBorder="1" applyAlignment="1">
      <alignment horizontal="left"/>
    </xf>
    <xf numFmtId="164" fontId="15" fillId="0" borderId="0" xfId="0" applyNumberFormat="1" applyFont="1" applyBorder="1" applyAlignment="1">
      <alignment horizontal="center"/>
    </xf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164" fontId="15" fillId="0" borderId="0" xfId="0" applyNumberFormat="1" applyFont="1" applyBorder="1"/>
    <xf numFmtId="0" fontId="10" fillId="0" borderId="2" xfId="0" applyFont="1" applyBorder="1" applyAlignment="1">
      <alignment horizontal="center"/>
    </xf>
    <xf numFmtId="0" fontId="10" fillId="0" borderId="2" xfId="1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7" fillId="0" borderId="0" xfId="0" applyFont="1"/>
    <xf numFmtId="0" fontId="18" fillId="0" borderId="1" xfId="0" applyFont="1" applyBorder="1" applyAlignment="1">
      <alignment horizontal="center"/>
    </xf>
    <xf numFmtId="0" fontId="18" fillId="0" borderId="1" xfId="0" applyFont="1" applyBorder="1"/>
    <xf numFmtId="49" fontId="10" fillId="0" borderId="1" xfId="0" applyNumberFormat="1" applyFont="1" applyBorder="1" applyAlignment="1">
      <alignment horizontal="center"/>
    </xf>
    <xf numFmtId="0" fontId="10" fillId="0" borderId="1" xfId="0" applyFont="1" applyBorder="1"/>
    <xf numFmtId="1" fontId="10" fillId="0" borderId="1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0" borderId="1" xfId="10" applyFont="1" applyBorder="1" applyAlignment="1">
      <alignment vertical="center"/>
    </xf>
    <xf numFmtId="1" fontId="10" fillId="0" borderId="1" xfId="10" applyNumberFormat="1" applyFont="1" applyBorder="1" applyAlignment="1">
      <alignment horizontal="center" vertical="center"/>
    </xf>
    <xf numFmtId="0" fontId="10" fillId="0" borderId="2" xfId="0" applyFont="1" applyBorder="1"/>
    <xf numFmtId="164" fontId="10" fillId="0" borderId="2" xfId="0" applyNumberFormat="1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/>
    <xf numFmtId="49" fontId="10" fillId="0" borderId="2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7" fillId="0" borderId="0" xfId="0" applyFont="1" applyBorder="1"/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2" fillId="0" borderId="0" xfId="0" applyFont="1"/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18" fillId="0" borderId="1" xfId="10" applyFont="1" applyBorder="1" applyAlignment="1">
      <alignment horizontal="center"/>
    </xf>
    <xf numFmtId="0" fontId="18" fillId="0" borderId="1" xfId="10" applyFont="1" applyBorder="1" applyAlignment="1">
      <alignment horizontal="center" vertical="center"/>
    </xf>
    <xf numFmtId="0" fontId="10" fillId="0" borderId="1" xfId="10" applyFont="1" applyBorder="1" applyAlignment="1">
      <alignment vertical="center" wrapText="1"/>
    </xf>
    <xf numFmtId="0" fontId="10" fillId="0" borderId="1" xfId="10" applyFont="1" applyBorder="1" applyAlignment="1">
      <alignment horizontal="center"/>
    </xf>
    <xf numFmtId="1" fontId="10" fillId="0" borderId="1" xfId="1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49" fontId="18" fillId="0" borderId="1" xfId="10" applyNumberFormat="1" applyFont="1" applyBorder="1" applyAlignment="1">
      <alignment horizontal="center" vertical="center"/>
    </xf>
    <xf numFmtId="0" fontId="10" fillId="0" borderId="2" xfId="10" applyFont="1" applyBorder="1" applyAlignment="1">
      <alignment vertical="center" wrapText="1"/>
    </xf>
    <xf numFmtId="0" fontId="10" fillId="0" borderId="2" xfId="10" applyFont="1" applyBorder="1" applyAlignment="1">
      <alignment horizontal="center"/>
    </xf>
    <xf numFmtId="1" fontId="10" fillId="0" borderId="2" xfId="10" applyNumberFormat="1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5" fillId="0" borderId="0" xfId="0" applyFont="1"/>
    <xf numFmtId="164" fontId="10" fillId="0" borderId="0" xfId="0" applyNumberFormat="1" applyFont="1" applyBorder="1" applyAlignment="1">
      <alignment horizontal="center"/>
    </xf>
    <xf numFmtId="0" fontId="10" fillId="0" borderId="6" xfId="0" applyFont="1" applyBorder="1"/>
    <xf numFmtId="0" fontId="10" fillId="0" borderId="8" xfId="0" applyFont="1" applyBorder="1"/>
    <xf numFmtId="164" fontId="10" fillId="0" borderId="9" xfId="0" applyNumberFormat="1" applyFont="1" applyBorder="1" applyAlignment="1">
      <alignment horizontal="center"/>
    </xf>
    <xf numFmtId="0" fontId="10" fillId="0" borderId="12" xfId="0" applyFont="1" applyBorder="1"/>
    <xf numFmtId="0" fontId="10" fillId="0" borderId="13" xfId="0" applyFont="1" applyBorder="1"/>
    <xf numFmtId="164" fontId="10" fillId="0" borderId="11" xfId="0" applyNumberFormat="1" applyFont="1" applyBorder="1" applyAlignment="1">
      <alignment horizontal="center"/>
    </xf>
    <xf numFmtId="4" fontId="7" fillId="0" borderId="0" xfId="0" applyNumberFormat="1" applyFont="1"/>
    <xf numFmtId="0" fontId="12" fillId="2" borderId="6" xfId="0" applyFont="1" applyFill="1" applyBorder="1"/>
    <xf numFmtId="0" fontId="12" fillId="2" borderId="8" xfId="0" applyFont="1" applyFill="1" applyBorder="1"/>
    <xf numFmtId="0" fontId="10" fillId="0" borderId="10" xfId="0" applyFont="1" applyBorder="1" applyAlignment="1">
      <alignment horizontal="center"/>
    </xf>
    <xf numFmtId="0" fontId="23" fillId="0" borderId="1" xfId="0" applyFont="1" applyBorder="1"/>
    <xf numFmtId="164" fontId="21" fillId="0" borderId="9" xfId="0" applyNumberFormat="1" applyFont="1" applyBorder="1" applyAlignment="1">
      <alignment horizontal="center"/>
    </xf>
    <xf numFmtId="164" fontId="24" fillId="0" borderId="1" xfId="0" applyNumberFormat="1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/>
    <xf numFmtId="166" fontId="21" fillId="0" borderId="9" xfId="0" applyNumberFormat="1" applyFont="1" applyBorder="1" applyAlignment="1">
      <alignment horizontal="center"/>
    </xf>
    <xf numFmtId="166" fontId="22" fillId="2" borderId="9" xfId="0" applyNumberFormat="1" applyFont="1" applyFill="1" applyBorder="1" applyAlignment="1">
      <alignment horizontal="center"/>
    </xf>
    <xf numFmtId="165" fontId="10" fillId="0" borderId="2" xfId="0" applyNumberFormat="1" applyFont="1" applyBorder="1" applyAlignment="1">
      <alignment horizontal="center"/>
    </xf>
    <xf numFmtId="0" fontId="12" fillId="0" borderId="14" xfId="0" applyFont="1" applyBorder="1"/>
    <xf numFmtId="0" fontId="12" fillId="0" borderId="15" xfId="0" applyFont="1" applyBorder="1"/>
    <xf numFmtId="0" fontId="12" fillId="0" borderId="16" xfId="0" applyFont="1" applyBorder="1"/>
    <xf numFmtId="0" fontId="12" fillId="0" borderId="3" xfId="0" applyFont="1" applyBorder="1" applyAlignment="1">
      <alignment vertical="center"/>
    </xf>
    <xf numFmtId="49" fontId="18" fillId="0" borderId="15" xfId="10" applyNumberFormat="1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20" fillId="0" borderId="4" xfId="0" applyFont="1" applyBorder="1"/>
    <xf numFmtId="0" fontId="10" fillId="0" borderId="16" xfId="0" applyFont="1" applyBorder="1" applyAlignment="1">
      <alignment vertical="center"/>
    </xf>
    <xf numFmtId="164" fontId="12" fillId="0" borderId="5" xfId="10" applyNumberFormat="1" applyFont="1" applyBorder="1" applyAlignment="1">
      <alignment horizontal="center"/>
    </xf>
  </cellXfs>
  <cellStyles count="11">
    <cellStyle name="Excel Built-in Normal" xfId="10"/>
    <cellStyle name="Normální" xfId="0" builtinId="0"/>
    <cellStyle name="normální 10" xfId="1"/>
    <cellStyle name="normální 2" xfId="2"/>
    <cellStyle name="normální 2 2" xfId="3"/>
    <cellStyle name="normální 2 7" xfId="4"/>
    <cellStyle name="normální 3" xfId="5"/>
    <cellStyle name="normální 4" xfId="6"/>
    <cellStyle name="normální 6" xfId="7"/>
    <cellStyle name="normální 8" xfId="8"/>
    <cellStyle name="normální 9" xfId="9"/>
  </cellStyles>
  <dxfs count="0"/>
  <tableStyles count="0" defaultTableStyle="TableStyleMedium9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65D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15480</xdr:colOff>
      <xdr:row>25</xdr:row>
      <xdr:rowOff>49320</xdr:rowOff>
    </xdr:from>
    <xdr:to>
      <xdr:col>7</xdr:col>
      <xdr:colOff>85320</xdr:colOff>
      <xdr:row>28</xdr:row>
      <xdr:rowOff>177840</xdr:rowOff>
    </xdr:to>
    <xdr:sp macro="" textlink="">
      <xdr:nvSpPr>
        <xdr:cNvPr id="2" name="CustomShape 1"/>
        <xdr:cNvSpPr/>
      </xdr:nvSpPr>
      <xdr:spPr>
        <a:xfrm>
          <a:off x="3945240" y="5192640"/>
          <a:ext cx="684720" cy="700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="120" zoomScaleNormal="91" zoomScalePageLayoutView="120" workbookViewId="0">
      <selection activeCell="C8" sqref="C8"/>
    </sheetView>
  </sheetViews>
  <sheetFormatPr defaultColWidth="8.6640625" defaultRowHeight="14.4" x14ac:dyDescent="0.3"/>
  <cols>
    <col min="1" max="1" width="12.109375" style="1" customWidth="1"/>
    <col min="2" max="1024" width="8.6640625" style="1"/>
  </cols>
  <sheetData>
    <row r="1" spans="1:8" ht="18" x14ac:dyDescent="0.35">
      <c r="A1" s="2" t="s">
        <v>0</v>
      </c>
    </row>
    <row r="2" spans="1:8" ht="18" x14ac:dyDescent="0.35">
      <c r="A2" s="2"/>
      <c r="B2" s="3"/>
      <c r="C2" s="3"/>
      <c r="D2" s="3"/>
      <c r="E2" s="3"/>
      <c r="F2" s="3"/>
      <c r="G2" s="3"/>
      <c r="H2" s="3"/>
    </row>
    <row r="3" spans="1:8" ht="25.8" x14ac:dyDescent="0.5">
      <c r="A3" s="4">
        <v>2023</v>
      </c>
      <c r="B3" s="3"/>
      <c r="C3" s="3"/>
      <c r="D3" s="3"/>
      <c r="E3" s="3"/>
      <c r="F3" s="3"/>
      <c r="G3" s="3"/>
      <c r="H3" s="3"/>
    </row>
    <row r="4" spans="1:8" x14ac:dyDescent="0.3">
      <c r="A4" s="5"/>
      <c r="B4" s="3"/>
      <c r="C4" s="3"/>
      <c r="D4" s="3"/>
      <c r="E4" s="3"/>
      <c r="F4" s="3"/>
      <c r="G4" s="3"/>
      <c r="H4" s="3"/>
    </row>
    <row r="5" spans="1:8" x14ac:dyDescent="0.3">
      <c r="A5" s="3"/>
      <c r="B5" s="3"/>
      <c r="C5" s="3"/>
      <c r="D5" s="3"/>
      <c r="E5" s="3"/>
      <c r="F5" s="3"/>
      <c r="G5" s="3"/>
      <c r="H5" s="3"/>
    </row>
    <row r="6" spans="1:8" x14ac:dyDescent="0.3">
      <c r="A6" s="6" t="s">
        <v>1</v>
      </c>
      <c r="B6" s="3"/>
      <c r="C6" s="3"/>
      <c r="D6" s="3"/>
      <c r="E6" s="3"/>
      <c r="F6" s="3"/>
      <c r="G6" s="3"/>
      <c r="H6" s="3"/>
    </row>
    <row r="7" spans="1:8" x14ac:dyDescent="0.3">
      <c r="A7" s="6"/>
      <c r="B7" s="3"/>
      <c r="C7" s="3"/>
      <c r="D7" s="3"/>
      <c r="E7" s="3"/>
      <c r="F7" s="3"/>
      <c r="G7" s="3"/>
      <c r="H7" s="3"/>
    </row>
    <row r="8" spans="1:8" x14ac:dyDescent="0.3">
      <c r="A8" s="3"/>
      <c r="B8" s="3"/>
      <c r="C8" s="3"/>
      <c r="D8" s="3"/>
      <c r="E8" s="3"/>
      <c r="F8" s="3"/>
      <c r="G8" s="3"/>
      <c r="H8" s="3"/>
    </row>
    <row r="9" spans="1:8" x14ac:dyDescent="0.3">
      <c r="A9" s="3"/>
      <c r="B9" s="3"/>
      <c r="C9" s="3"/>
      <c r="D9" s="3"/>
      <c r="E9" s="3"/>
      <c r="F9" s="3"/>
      <c r="G9" s="3"/>
      <c r="H9" s="3"/>
    </row>
    <row r="10" spans="1:8" ht="25.8" x14ac:dyDescent="0.5">
      <c r="A10" s="4" t="s">
        <v>2</v>
      </c>
      <c r="B10" s="3"/>
      <c r="C10" s="3"/>
      <c r="D10" s="3"/>
      <c r="E10" s="3"/>
      <c r="F10" s="3"/>
      <c r="G10" s="3"/>
      <c r="H10" s="3"/>
    </row>
    <row r="11" spans="1:8" x14ac:dyDescent="0.3">
      <c r="A11" s="6"/>
      <c r="B11" s="3"/>
      <c r="C11" s="3"/>
      <c r="D11" s="3"/>
      <c r="E11" s="3"/>
      <c r="F11" s="3"/>
      <c r="G11" s="3"/>
      <c r="H11" s="3"/>
    </row>
    <row r="12" spans="1:8" x14ac:dyDescent="0.3">
      <c r="A12" s="6"/>
      <c r="B12" s="3"/>
      <c r="C12" s="3"/>
      <c r="D12" s="3"/>
      <c r="E12" s="3"/>
      <c r="F12" s="3"/>
      <c r="G12" s="3"/>
      <c r="H12" s="3"/>
    </row>
    <row r="13" spans="1:8" x14ac:dyDescent="0.3">
      <c r="A13" s="6"/>
      <c r="B13" s="3"/>
      <c r="C13" s="3"/>
      <c r="D13" s="3"/>
      <c r="E13" s="3"/>
      <c r="F13" s="3"/>
      <c r="G13" s="3"/>
      <c r="H13" s="3"/>
    </row>
    <row r="14" spans="1:8" x14ac:dyDescent="0.3">
      <c r="A14" s="6"/>
      <c r="B14" s="3"/>
      <c r="C14" s="3"/>
      <c r="D14" s="3"/>
      <c r="E14" s="3"/>
      <c r="F14" s="3"/>
      <c r="G14" s="3"/>
      <c r="H14" s="3"/>
    </row>
    <row r="15" spans="1:8" x14ac:dyDescent="0.3">
      <c r="A15" s="6"/>
      <c r="B15" s="3"/>
      <c r="C15" s="3"/>
      <c r="D15" s="3"/>
      <c r="E15" s="3"/>
      <c r="F15" s="3"/>
      <c r="G15" s="3"/>
      <c r="H15" s="3"/>
    </row>
    <row r="16" spans="1:8" x14ac:dyDescent="0.3">
      <c r="A16" s="3"/>
      <c r="B16" s="3"/>
      <c r="C16" s="3"/>
      <c r="D16" s="3"/>
      <c r="E16" s="3"/>
      <c r="F16" s="3"/>
      <c r="G16" s="3"/>
      <c r="H16" s="3"/>
    </row>
    <row r="17" spans="1:8" x14ac:dyDescent="0.3">
      <c r="A17" s="6"/>
      <c r="B17" s="3"/>
      <c r="C17" s="3"/>
      <c r="D17" s="3"/>
      <c r="E17" s="3"/>
      <c r="F17" s="3"/>
      <c r="G17" s="3"/>
      <c r="H17" s="3"/>
    </row>
    <row r="18" spans="1:8" x14ac:dyDescent="0.3">
      <c r="A18" s="6" t="s">
        <v>3</v>
      </c>
      <c r="B18" s="3"/>
      <c r="C18" s="3"/>
      <c r="D18" s="3"/>
      <c r="E18" s="3"/>
      <c r="F18" s="3"/>
      <c r="G18" s="3"/>
      <c r="H18" s="3"/>
    </row>
    <row r="19" spans="1:8" x14ac:dyDescent="0.3">
      <c r="A19" s="6" t="s">
        <v>4</v>
      </c>
      <c r="B19" s="3"/>
      <c r="C19" s="3"/>
      <c r="D19" s="3"/>
      <c r="E19" s="3"/>
      <c r="F19" s="3"/>
      <c r="G19" s="3"/>
      <c r="H19" s="3"/>
    </row>
    <row r="20" spans="1:8" x14ac:dyDescent="0.3">
      <c r="A20" s="6"/>
      <c r="B20" s="3"/>
      <c r="C20" s="3"/>
      <c r="D20" s="3"/>
      <c r="E20" s="3"/>
      <c r="F20" s="3"/>
      <c r="G20" s="3"/>
      <c r="H20" s="3"/>
    </row>
    <row r="21" spans="1:8" x14ac:dyDescent="0.3">
      <c r="A21" s="6" t="s">
        <v>5</v>
      </c>
      <c r="B21" s="3"/>
      <c r="C21" s="3"/>
      <c r="D21" s="3"/>
      <c r="E21" s="3"/>
      <c r="F21" s="3"/>
      <c r="G21" s="3"/>
      <c r="H21" s="3"/>
    </row>
    <row r="22" spans="1:8" x14ac:dyDescent="0.3">
      <c r="A22" s="6" t="s">
        <v>6</v>
      </c>
      <c r="B22" s="3"/>
      <c r="C22" s="3"/>
      <c r="D22" s="3"/>
      <c r="E22" s="3"/>
      <c r="F22" s="3"/>
      <c r="G22" s="3"/>
      <c r="H22" s="3"/>
    </row>
    <row r="23" spans="1:8" x14ac:dyDescent="0.3">
      <c r="A23" s="6" t="s">
        <v>7</v>
      </c>
      <c r="B23" s="3"/>
      <c r="C23" s="3"/>
      <c r="D23" s="3"/>
      <c r="E23" s="3"/>
      <c r="F23" s="3"/>
      <c r="G23" s="3" t="s">
        <v>8</v>
      </c>
      <c r="H23" s="3"/>
    </row>
    <row r="24" spans="1:8" x14ac:dyDescent="0.3">
      <c r="A24" s="6"/>
      <c r="B24" s="3"/>
      <c r="C24" s="3"/>
      <c r="D24" s="3"/>
      <c r="E24" s="3"/>
      <c r="F24" s="3"/>
      <c r="G24" s="3"/>
      <c r="H24" s="3"/>
    </row>
    <row r="25" spans="1:8" x14ac:dyDescent="0.3">
      <c r="A25" s="6" t="s">
        <v>9</v>
      </c>
      <c r="B25" s="3"/>
      <c r="C25" s="3"/>
      <c r="D25" s="3"/>
      <c r="E25" s="3"/>
      <c r="F25" s="3"/>
      <c r="G25" s="3"/>
      <c r="H25" s="3"/>
    </row>
    <row r="26" spans="1:8" x14ac:dyDescent="0.3">
      <c r="A26" s="7" t="s">
        <v>10</v>
      </c>
      <c r="B26" s="3"/>
      <c r="C26" s="3"/>
      <c r="D26" s="3"/>
      <c r="E26" s="3"/>
      <c r="F26" s="3"/>
      <c r="G26" s="3"/>
      <c r="H26" s="3"/>
    </row>
    <row r="27" spans="1:8" x14ac:dyDescent="0.3">
      <c r="A27" s="8"/>
      <c r="B27" s="3"/>
      <c r="C27" s="3"/>
      <c r="D27" s="3"/>
      <c r="E27" s="3"/>
      <c r="F27" s="3"/>
      <c r="G27" s="3"/>
      <c r="H27" s="3"/>
    </row>
    <row r="28" spans="1:8" x14ac:dyDescent="0.3">
      <c r="A28" s="9"/>
      <c r="B28" s="3"/>
      <c r="C28" s="3"/>
      <c r="D28" s="3"/>
      <c r="E28" s="3"/>
      <c r="F28" s="3"/>
      <c r="G28" s="3"/>
      <c r="H28" s="3"/>
    </row>
    <row r="29" spans="1:8" x14ac:dyDescent="0.3">
      <c r="A29" s="10"/>
    </row>
    <row r="30" spans="1:8" x14ac:dyDescent="0.3">
      <c r="A30" s="10"/>
    </row>
    <row r="31" spans="1:8" x14ac:dyDescent="0.3">
      <c r="A31" s="10"/>
    </row>
    <row r="32" spans="1:8" x14ac:dyDescent="0.3">
      <c r="A32" s="10"/>
    </row>
  </sheetData>
  <printOptions horizontalCentered="1" verticalCentered="1"/>
  <pageMargins left="0.70866141732283472" right="0.70866141732283472" top="0.78740157480314965" bottom="0.78740157480314965" header="0.51181102362204722" footer="0.51181102362204722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G30"/>
  <sheetViews>
    <sheetView view="pageBreakPreview" zoomScale="120" zoomScaleNormal="80" zoomScalePageLayoutView="120" workbookViewId="0">
      <selection activeCell="C3" sqref="C3"/>
    </sheetView>
  </sheetViews>
  <sheetFormatPr defaultColWidth="9.109375" defaultRowHeight="14.4" x14ac:dyDescent="0.3"/>
  <cols>
    <col min="1" max="1" width="9.109375" style="11"/>
    <col min="2" max="2" width="41.109375" style="11" customWidth="1"/>
    <col min="3" max="3" width="68.33203125" style="11" customWidth="1"/>
    <col min="4" max="4" width="10.6640625" style="11" customWidth="1"/>
    <col min="5" max="5" width="7.33203125" style="11" customWidth="1"/>
    <col min="6" max="1016" width="9.109375" style="11"/>
    <col min="1017" max="1021" width="11.5546875" style="11" customWidth="1"/>
  </cols>
  <sheetData>
    <row r="1" spans="1:9" ht="17.399999999999999" x14ac:dyDescent="0.3">
      <c r="A1" s="12" t="s">
        <v>171</v>
      </c>
      <c r="B1" s="13"/>
      <c r="C1" s="14"/>
      <c r="D1" s="14"/>
      <c r="E1" s="14"/>
    </row>
    <row r="2" spans="1:9" ht="18" x14ac:dyDescent="0.35">
      <c r="A2" s="2" t="s">
        <v>0</v>
      </c>
      <c r="B2" s="13"/>
      <c r="C2" s="14"/>
      <c r="D2" s="14"/>
      <c r="E2" s="14"/>
    </row>
    <row r="3" spans="1:9" ht="18" x14ac:dyDescent="0.35">
      <c r="A3" s="2"/>
      <c r="B3" s="13"/>
      <c r="C3" s="14"/>
      <c r="D3" s="14"/>
      <c r="E3" s="14"/>
    </row>
    <row r="4" spans="1:9" x14ac:dyDescent="0.3">
      <c r="A4" s="16" t="s">
        <v>11</v>
      </c>
      <c r="C4" s="16"/>
      <c r="D4" s="16"/>
      <c r="E4" s="16"/>
    </row>
    <row r="5" spans="1:9" x14ac:dyDescent="0.3">
      <c r="A5" s="17" t="s">
        <v>12</v>
      </c>
      <c r="B5" s="18" t="s">
        <v>13</v>
      </c>
      <c r="C5" s="19" t="s">
        <v>14</v>
      </c>
      <c r="D5" s="17" t="s">
        <v>15</v>
      </c>
    </row>
    <row r="6" spans="1:9" x14ac:dyDescent="0.3">
      <c r="A6" s="21" t="s">
        <v>19</v>
      </c>
      <c r="B6" s="22" t="s">
        <v>20</v>
      </c>
      <c r="C6" s="22" t="s">
        <v>21</v>
      </c>
      <c r="D6" s="21">
        <v>42</v>
      </c>
    </row>
    <row r="7" spans="1:9" x14ac:dyDescent="0.3">
      <c r="A7" s="25" t="s">
        <v>23</v>
      </c>
      <c r="B7" s="22" t="s">
        <v>24</v>
      </c>
      <c r="C7" s="22" t="s">
        <v>25</v>
      </c>
      <c r="D7" s="21">
        <v>67</v>
      </c>
    </row>
    <row r="8" spans="1:9" x14ac:dyDescent="0.3">
      <c r="A8" s="25" t="s">
        <v>26</v>
      </c>
      <c r="B8" s="22" t="s">
        <v>27</v>
      </c>
      <c r="C8" s="22" t="s">
        <v>28</v>
      </c>
      <c r="D8" s="26">
        <v>34</v>
      </c>
    </row>
    <row r="9" spans="1:9" x14ac:dyDescent="0.3">
      <c r="A9" s="25" t="s">
        <v>29</v>
      </c>
      <c r="B9" s="22" t="s">
        <v>30</v>
      </c>
      <c r="C9" s="22" t="s">
        <v>31</v>
      </c>
      <c r="D9" s="26">
        <v>9</v>
      </c>
    </row>
    <row r="10" spans="1:9" x14ac:dyDescent="0.3">
      <c r="A10" s="25" t="s">
        <v>32</v>
      </c>
      <c r="B10" s="22" t="s">
        <v>33</v>
      </c>
      <c r="C10" s="22" t="s">
        <v>34</v>
      </c>
      <c r="D10" s="26">
        <v>121</v>
      </c>
    </row>
    <row r="11" spans="1:9" x14ac:dyDescent="0.3">
      <c r="A11" s="25" t="s">
        <v>35</v>
      </c>
      <c r="B11" s="22" t="s">
        <v>36</v>
      </c>
      <c r="C11" s="22" t="s">
        <v>37</v>
      </c>
      <c r="D11" s="26">
        <v>22</v>
      </c>
    </row>
    <row r="12" spans="1:9" x14ac:dyDescent="0.3">
      <c r="A12" s="25" t="s">
        <v>38</v>
      </c>
      <c r="B12" s="22" t="s">
        <v>39</v>
      </c>
      <c r="C12" s="22" t="s">
        <v>40</v>
      </c>
      <c r="D12" s="26">
        <v>80</v>
      </c>
    </row>
    <row r="13" spans="1:9" x14ac:dyDescent="0.3">
      <c r="A13" s="25" t="s">
        <v>41</v>
      </c>
      <c r="B13" s="22" t="s">
        <v>42</v>
      </c>
      <c r="C13" s="22" t="s">
        <v>43</v>
      </c>
      <c r="D13" s="26">
        <v>68</v>
      </c>
      <c r="H13" s="27"/>
      <c r="I13" s="27"/>
    </row>
    <row r="14" spans="1:9" x14ac:dyDescent="0.3">
      <c r="A14" s="25" t="s">
        <v>44</v>
      </c>
      <c r="B14" s="22" t="s">
        <v>45</v>
      </c>
      <c r="C14" s="22" t="s">
        <v>43</v>
      </c>
      <c r="D14" s="26">
        <v>63</v>
      </c>
      <c r="H14" s="27"/>
      <c r="I14" s="27"/>
    </row>
    <row r="15" spans="1:9" x14ac:dyDescent="0.3">
      <c r="A15" s="25" t="s">
        <v>46</v>
      </c>
      <c r="B15" s="22" t="s">
        <v>47</v>
      </c>
      <c r="C15" s="22" t="s">
        <v>48</v>
      </c>
      <c r="D15" s="26">
        <v>21</v>
      </c>
      <c r="H15" s="27"/>
      <c r="I15" s="27"/>
    </row>
    <row r="16" spans="1:9" x14ac:dyDescent="0.3">
      <c r="A16" s="25" t="s">
        <v>49</v>
      </c>
      <c r="B16" s="22" t="s">
        <v>50</v>
      </c>
      <c r="C16" s="22" t="s">
        <v>51</v>
      </c>
      <c r="D16" s="26">
        <v>35</v>
      </c>
      <c r="H16" s="27"/>
      <c r="I16" s="27"/>
    </row>
    <row r="17" spans="1:5" x14ac:dyDescent="0.3">
      <c r="A17" s="25" t="s">
        <v>52</v>
      </c>
      <c r="B17" s="22" t="s">
        <v>53</v>
      </c>
      <c r="C17" s="22" t="s">
        <v>54</v>
      </c>
      <c r="D17" s="26">
        <v>6</v>
      </c>
    </row>
    <row r="18" spans="1:5" x14ac:dyDescent="0.3">
      <c r="A18" s="28" t="s">
        <v>55</v>
      </c>
      <c r="B18" s="29" t="s">
        <v>56</v>
      </c>
      <c r="C18" s="29" t="s">
        <v>57</v>
      </c>
      <c r="D18" s="30">
        <v>81</v>
      </c>
    </row>
    <row r="19" spans="1:5" x14ac:dyDescent="0.3">
      <c r="A19" s="31" t="s">
        <v>58</v>
      </c>
      <c r="B19" s="32"/>
      <c r="C19" s="33"/>
      <c r="D19" s="32">
        <f>SUM(D6:D18)</f>
        <v>649</v>
      </c>
    </row>
    <row r="20" spans="1:5" ht="15.6" x14ac:dyDescent="0.3">
      <c r="A20" s="36"/>
      <c r="B20" s="37"/>
      <c r="C20" s="38"/>
      <c r="D20" s="38"/>
      <c r="E20" s="40"/>
    </row>
    <row r="21" spans="1:5" ht="15.6" x14ac:dyDescent="0.3">
      <c r="A21" s="16" t="s">
        <v>59</v>
      </c>
      <c r="C21" s="16"/>
      <c r="D21" s="16"/>
      <c r="E21" s="40"/>
    </row>
    <row r="22" spans="1:5" ht="15.6" x14ac:dyDescent="0.3">
      <c r="A22" s="17" t="s">
        <v>12</v>
      </c>
      <c r="B22" s="18" t="s">
        <v>13</v>
      </c>
      <c r="C22" s="19" t="s">
        <v>14</v>
      </c>
      <c r="D22" s="17" t="s">
        <v>15</v>
      </c>
      <c r="E22" s="40"/>
    </row>
    <row r="23" spans="1:5" ht="15.6" x14ac:dyDescent="0.3">
      <c r="A23" s="25" t="s">
        <v>60</v>
      </c>
      <c r="B23" s="29" t="s">
        <v>61</v>
      </c>
      <c r="C23" s="22" t="s">
        <v>62</v>
      </c>
      <c r="D23" s="30">
        <f>'ZÁHON A'!D24+'ZÁHON B'!D16+'ZÁHON C'!D19</f>
        <v>234</v>
      </c>
      <c r="E23" s="40"/>
    </row>
    <row r="24" spans="1:5" ht="15.6" x14ac:dyDescent="0.3">
      <c r="A24" s="25" t="s">
        <v>64</v>
      </c>
      <c r="B24" s="29" t="s">
        <v>65</v>
      </c>
      <c r="C24" s="22" t="s">
        <v>66</v>
      </c>
      <c r="D24" s="30">
        <f>D23</f>
        <v>234</v>
      </c>
      <c r="E24" s="40"/>
    </row>
    <row r="25" spans="1:5" ht="15.6" x14ac:dyDescent="0.3">
      <c r="A25" s="25" t="s">
        <v>67</v>
      </c>
      <c r="B25" s="22" t="s">
        <v>68</v>
      </c>
      <c r="C25" s="22" t="s">
        <v>69</v>
      </c>
      <c r="D25" s="26">
        <f>'ZÁHON A'!D26+'ZÁHON C'!D21</f>
        <v>190</v>
      </c>
      <c r="E25" s="40"/>
    </row>
    <row r="26" spans="1:5" ht="15.6" x14ac:dyDescent="0.3">
      <c r="A26" s="43" t="s">
        <v>70</v>
      </c>
      <c r="B26" s="22" t="s">
        <v>71</v>
      </c>
      <c r="C26" s="22" t="s">
        <v>72</v>
      </c>
      <c r="D26" s="26">
        <f>D25</f>
        <v>190</v>
      </c>
      <c r="E26" s="40"/>
    </row>
    <row r="27" spans="1:5" ht="15.6" x14ac:dyDescent="0.3">
      <c r="A27" s="44" t="s">
        <v>73</v>
      </c>
      <c r="B27" s="22" t="s">
        <v>74</v>
      </c>
      <c r="C27" s="22" t="s">
        <v>75</v>
      </c>
      <c r="D27" s="26">
        <f>'ZÁHON A'!D28+'ZÁHON B'!D18+'ZÁHON C'!D23</f>
        <v>109</v>
      </c>
      <c r="E27" s="40"/>
    </row>
    <row r="28" spans="1:5" ht="15.6" x14ac:dyDescent="0.3">
      <c r="A28" s="25" t="s">
        <v>76</v>
      </c>
      <c r="B28" s="29" t="s">
        <v>77</v>
      </c>
      <c r="C28" s="29" t="s">
        <v>78</v>
      </c>
      <c r="D28" s="30">
        <f>'ZÁHON A'!D29+'ZÁHON B'!D19</f>
        <v>28</v>
      </c>
      <c r="E28" s="40"/>
    </row>
    <row r="29" spans="1:5" ht="15.6" x14ac:dyDescent="0.3">
      <c r="A29" s="31" t="s">
        <v>58</v>
      </c>
      <c r="B29" s="32"/>
      <c r="C29" s="33"/>
      <c r="D29" s="32">
        <f>SUM(D23:D28)</f>
        <v>985</v>
      </c>
      <c r="E29" s="40"/>
    </row>
    <row r="30" spans="1:5" ht="15.6" x14ac:dyDescent="0.3">
      <c r="A30" s="36"/>
      <c r="B30" s="37"/>
      <c r="C30" s="38"/>
      <c r="D30" s="38"/>
      <c r="E30" s="40"/>
    </row>
  </sheetData>
  <pageMargins left="0.78749999999999998" right="0.78749999999999998" top="1.05277777777778" bottom="1.05277777777778" header="0.78749999999999998" footer="0.78749999999999998"/>
  <pageSetup paperSize="9" scale="48" orientation="portrait" horizontalDpi="300" verticalDpi="300" r:id="rId1"/>
  <headerFooter>
    <oddHeader>&amp;C&amp;"Times New Roman,obyčejné"&amp;12&amp;Kffffff&amp;A</oddHeader>
    <oddFooter>&amp;C&amp;"Times New Roman,obyčejné"&amp;12&amp;KffffffStránka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75"/>
  <sheetViews>
    <sheetView tabSelected="1" view="pageBreakPreview" topLeftCell="A7" zoomScale="80" zoomScaleNormal="80" zoomScaleSheetLayoutView="80" zoomScalePageLayoutView="120" workbookViewId="0">
      <selection activeCell="F61" sqref="F61"/>
    </sheetView>
  </sheetViews>
  <sheetFormatPr defaultColWidth="9.109375" defaultRowHeight="14.4" x14ac:dyDescent="0.3"/>
  <cols>
    <col min="1" max="1" width="9.109375" style="11"/>
    <col min="2" max="2" width="41.109375" style="11" customWidth="1"/>
    <col min="3" max="3" width="74.5546875" style="11" customWidth="1"/>
    <col min="4" max="4" width="10.6640625" style="11" customWidth="1"/>
    <col min="5" max="5" width="13.6640625" style="11" customWidth="1"/>
    <col min="6" max="6" width="11.109375" style="11" customWidth="1"/>
    <col min="7" max="7" width="20" style="11" customWidth="1"/>
    <col min="8" max="8" width="7.33203125" style="11" customWidth="1"/>
    <col min="9" max="1019" width="9.109375" style="11"/>
    <col min="1020" max="1024" width="11.5546875" style="11" customWidth="1"/>
  </cols>
  <sheetData>
    <row r="2" spans="1:7" ht="17.399999999999999" x14ac:dyDescent="0.3">
      <c r="A2" s="12" t="s">
        <v>79</v>
      </c>
      <c r="B2" s="13"/>
      <c r="C2" s="14"/>
      <c r="D2" s="14"/>
      <c r="E2" s="14"/>
      <c r="F2" s="15"/>
      <c r="G2" s="14"/>
    </row>
    <row r="3" spans="1:7" ht="18" x14ac:dyDescent="0.35">
      <c r="A3" s="2" t="s">
        <v>0</v>
      </c>
      <c r="B3" s="13"/>
      <c r="C3" s="14"/>
      <c r="D3" s="14"/>
      <c r="E3" s="14"/>
      <c r="F3" s="15"/>
      <c r="G3" s="14"/>
    </row>
    <row r="4" spans="1:7" ht="18" x14ac:dyDescent="0.35">
      <c r="A4" s="2"/>
      <c r="B4" s="13"/>
      <c r="C4" s="14"/>
      <c r="D4" s="14"/>
      <c r="E4" s="14"/>
      <c r="F4" s="15"/>
      <c r="G4" s="14"/>
    </row>
    <row r="5" spans="1:7" x14ac:dyDescent="0.3">
      <c r="A5" s="16" t="s">
        <v>11</v>
      </c>
      <c r="C5" s="16"/>
      <c r="D5" s="16"/>
      <c r="E5" s="16"/>
      <c r="F5" s="16"/>
      <c r="G5" s="16"/>
    </row>
    <row r="6" spans="1:7" x14ac:dyDescent="0.3">
      <c r="A6" s="17" t="s">
        <v>12</v>
      </c>
      <c r="B6" s="18" t="s">
        <v>13</v>
      </c>
      <c r="C6" s="19" t="s">
        <v>14</v>
      </c>
      <c r="D6" s="17" t="s">
        <v>15</v>
      </c>
      <c r="E6" s="20" t="s">
        <v>16</v>
      </c>
      <c r="F6" s="17" t="s">
        <v>17</v>
      </c>
      <c r="G6" s="17" t="s">
        <v>18</v>
      </c>
    </row>
    <row r="7" spans="1:7" x14ac:dyDescent="0.3">
      <c r="A7" s="21" t="s">
        <v>19</v>
      </c>
      <c r="B7" s="22" t="s">
        <v>20</v>
      </c>
      <c r="C7" s="22" t="s">
        <v>21</v>
      </c>
      <c r="D7" s="21">
        <v>42</v>
      </c>
      <c r="E7" s="21" t="s">
        <v>22</v>
      </c>
      <c r="F7" s="23"/>
      <c r="G7" s="24">
        <f t="shared" ref="G7:G19" si="0">F7*D7</f>
        <v>0</v>
      </c>
    </row>
    <row r="8" spans="1:7" x14ac:dyDescent="0.3">
      <c r="A8" s="25" t="s">
        <v>23</v>
      </c>
      <c r="B8" s="22" t="s">
        <v>24</v>
      </c>
      <c r="C8" s="22" t="s">
        <v>25</v>
      </c>
      <c r="D8" s="21">
        <v>30</v>
      </c>
      <c r="E8" s="21" t="s">
        <v>22</v>
      </c>
      <c r="F8" s="23"/>
      <c r="G8" s="24">
        <f t="shared" si="0"/>
        <v>0</v>
      </c>
    </row>
    <row r="9" spans="1:7" x14ac:dyDescent="0.3">
      <c r="A9" s="25" t="s">
        <v>26</v>
      </c>
      <c r="B9" s="22" t="s">
        <v>27</v>
      </c>
      <c r="C9" s="22" t="s">
        <v>28</v>
      </c>
      <c r="D9" s="26">
        <v>4</v>
      </c>
      <c r="E9" s="21" t="s">
        <v>22</v>
      </c>
      <c r="F9" s="23"/>
      <c r="G9" s="24">
        <f t="shared" si="0"/>
        <v>0</v>
      </c>
    </row>
    <row r="10" spans="1:7" x14ac:dyDescent="0.3">
      <c r="A10" s="25" t="s">
        <v>29</v>
      </c>
      <c r="B10" s="22" t="s">
        <v>30</v>
      </c>
      <c r="C10" s="22" t="s">
        <v>31</v>
      </c>
      <c r="D10" s="26">
        <v>9</v>
      </c>
      <c r="E10" s="21" t="s">
        <v>22</v>
      </c>
      <c r="F10" s="23"/>
      <c r="G10" s="24">
        <f t="shared" si="0"/>
        <v>0</v>
      </c>
    </row>
    <row r="11" spans="1:7" x14ac:dyDescent="0.3">
      <c r="A11" s="25" t="s">
        <v>32</v>
      </c>
      <c r="B11" s="22" t="s">
        <v>33</v>
      </c>
      <c r="C11" s="22" t="s">
        <v>34</v>
      </c>
      <c r="D11" s="26">
        <v>26</v>
      </c>
      <c r="E11" s="21" t="s">
        <v>22</v>
      </c>
      <c r="F11" s="23"/>
      <c r="G11" s="24">
        <f t="shared" si="0"/>
        <v>0</v>
      </c>
    </row>
    <row r="12" spans="1:7" x14ac:dyDescent="0.3">
      <c r="A12" s="25" t="s">
        <v>35</v>
      </c>
      <c r="B12" s="22" t="s">
        <v>36</v>
      </c>
      <c r="C12" s="22" t="s">
        <v>37</v>
      </c>
      <c r="D12" s="26">
        <v>4</v>
      </c>
      <c r="E12" s="21" t="s">
        <v>22</v>
      </c>
      <c r="F12" s="23"/>
      <c r="G12" s="24">
        <f t="shared" si="0"/>
        <v>0</v>
      </c>
    </row>
    <row r="13" spans="1:7" x14ac:dyDescent="0.3">
      <c r="A13" s="25" t="s">
        <v>38</v>
      </c>
      <c r="B13" s="22" t="s">
        <v>39</v>
      </c>
      <c r="C13" s="22" t="s">
        <v>40</v>
      </c>
      <c r="D13" s="26">
        <v>26</v>
      </c>
      <c r="E13" s="21" t="s">
        <v>22</v>
      </c>
      <c r="F13" s="23"/>
      <c r="G13" s="24">
        <f t="shared" si="0"/>
        <v>0</v>
      </c>
    </row>
    <row r="14" spans="1:7" x14ac:dyDescent="0.3">
      <c r="A14" s="25" t="s">
        <v>41</v>
      </c>
      <c r="B14" s="22" t="s">
        <v>42</v>
      </c>
      <c r="C14" s="22" t="s">
        <v>43</v>
      </c>
      <c r="D14" s="26">
        <v>23</v>
      </c>
      <c r="E14" s="21" t="s">
        <v>22</v>
      </c>
      <c r="F14" s="23"/>
      <c r="G14" s="24">
        <f t="shared" si="0"/>
        <v>0</v>
      </c>
    </row>
    <row r="15" spans="1:7" x14ac:dyDescent="0.3">
      <c r="A15" s="25" t="s">
        <v>44</v>
      </c>
      <c r="B15" s="22" t="s">
        <v>45</v>
      </c>
      <c r="C15" s="22" t="s">
        <v>43</v>
      </c>
      <c r="D15" s="26">
        <v>6</v>
      </c>
      <c r="E15" s="21" t="s">
        <v>22</v>
      </c>
      <c r="F15" s="23"/>
      <c r="G15" s="24">
        <f t="shared" si="0"/>
        <v>0</v>
      </c>
    </row>
    <row r="16" spans="1:7" x14ac:dyDescent="0.3">
      <c r="A16" s="25" t="s">
        <v>46</v>
      </c>
      <c r="B16" s="22" t="s">
        <v>47</v>
      </c>
      <c r="C16" s="22" t="s">
        <v>48</v>
      </c>
      <c r="D16" s="26">
        <v>21</v>
      </c>
      <c r="E16" s="21" t="s">
        <v>22</v>
      </c>
      <c r="F16" s="23"/>
      <c r="G16" s="24">
        <f t="shared" si="0"/>
        <v>0</v>
      </c>
    </row>
    <row r="17" spans="1:8" x14ac:dyDescent="0.3">
      <c r="A17" s="25" t="s">
        <v>49</v>
      </c>
      <c r="B17" s="22" t="s">
        <v>50</v>
      </c>
      <c r="C17" s="22" t="s">
        <v>51</v>
      </c>
      <c r="D17" s="26">
        <v>5</v>
      </c>
      <c r="E17" s="21" t="s">
        <v>22</v>
      </c>
      <c r="F17" s="23"/>
      <c r="G17" s="24">
        <f t="shared" si="0"/>
        <v>0</v>
      </c>
    </row>
    <row r="18" spans="1:8" x14ac:dyDescent="0.3">
      <c r="A18" s="25" t="s">
        <v>52</v>
      </c>
      <c r="B18" s="22" t="s">
        <v>53</v>
      </c>
      <c r="C18" s="22" t="s">
        <v>54</v>
      </c>
      <c r="D18" s="26">
        <v>6</v>
      </c>
      <c r="E18" s="21" t="s">
        <v>22</v>
      </c>
      <c r="F18" s="23"/>
      <c r="G18" s="24">
        <f t="shared" si="0"/>
        <v>0</v>
      </c>
    </row>
    <row r="19" spans="1:8" x14ac:dyDescent="0.3">
      <c r="A19" s="28" t="s">
        <v>55</v>
      </c>
      <c r="B19" s="29" t="s">
        <v>56</v>
      </c>
      <c r="C19" s="29" t="s">
        <v>57</v>
      </c>
      <c r="D19" s="30">
        <v>36</v>
      </c>
      <c r="E19" s="21" t="s">
        <v>22</v>
      </c>
      <c r="F19" s="23"/>
      <c r="G19" s="24">
        <f t="shared" si="0"/>
        <v>0</v>
      </c>
    </row>
    <row r="20" spans="1:8" x14ac:dyDescent="0.3">
      <c r="A20" s="31" t="s">
        <v>58</v>
      </c>
      <c r="B20" s="32"/>
      <c r="C20" s="33"/>
      <c r="D20" s="32">
        <f>SUM(D7:D19)</f>
        <v>238</v>
      </c>
      <c r="E20" s="32"/>
      <c r="F20" s="34"/>
      <c r="G20" s="35">
        <f>SUM(G7:G19)</f>
        <v>0</v>
      </c>
    </row>
    <row r="21" spans="1:8" ht="15.6" x14ac:dyDescent="0.3">
      <c r="A21" s="36"/>
      <c r="B21" s="37"/>
      <c r="C21" s="38"/>
      <c r="D21" s="38"/>
      <c r="E21" s="39"/>
      <c r="F21" s="38"/>
      <c r="G21" s="40"/>
    </row>
    <row r="22" spans="1:8" x14ac:dyDescent="0.3">
      <c r="A22" s="16" t="s">
        <v>59</v>
      </c>
      <c r="C22" s="16"/>
      <c r="D22" s="16"/>
      <c r="E22" s="16"/>
      <c r="F22" s="16"/>
      <c r="G22" s="16"/>
    </row>
    <row r="23" spans="1:8" x14ac:dyDescent="0.3">
      <c r="A23" s="17" t="s">
        <v>12</v>
      </c>
      <c r="B23" s="18" t="s">
        <v>13</v>
      </c>
      <c r="C23" s="19" t="s">
        <v>14</v>
      </c>
      <c r="D23" s="17" t="s">
        <v>15</v>
      </c>
      <c r="E23" s="20" t="s">
        <v>16</v>
      </c>
      <c r="F23" s="17" t="s">
        <v>17</v>
      </c>
      <c r="G23" s="17" t="s">
        <v>18</v>
      </c>
    </row>
    <row r="24" spans="1:8" x14ac:dyDescent="0.3">
      <c r="A24" s="25" t="s">
        <v>60</v>
      </c>
      <c r="B24" s="29" t="s">
        <v>61</v>
      </c>
      <c r="C24" s="22" t="s">
        <v>62</v>
      </c>
      <c r="D24" s="30">
        <v>72</v>
      </c>
      <c r="E24" s="41" t="s">
        <v>63</v>
      </c>
      <c r="F24" s="42"/>
      <c r="G24" s="24">
        <f t="shared" ref="G24:G29" si="1">F24*D24</f>
        <v>0</v>
      </c>
    </row>
    <row r="25" spans="1:8" x14ac:dyDescent="0.3">
      <c r="A25" s="25" t="s">
        <v>64</v>
      </c>
      <c r="B25" s="29" t="s">
        <v>65</v>
      </c>
      <c r="C25" s="22" t="s">
        <v>66</v>
      </c>
      <c r="D25" s="30">
        <v>72</v>
      </c>
      <c r="E25" s="41" t="s">
        <v>63</v>
      </c>
      <c r="F25" s="42"/>
      <c r="G25" s="24">
        <f t="shared" si="1"/>
        <v>0</v>
      </c>
    </row>
    <row r="26" spans="1:8" x14ac:dyDescent="0.3">
      <c r="A26" s="25" t="s">
        <v>67</v>
      </c>
      <c r="B26" s="22" t="s">
        <v>68</v>
      </c>
      <c r="C26" s="22" t="s">
        <v>69</v>
      </c>
      <c r="D26" s="26">
        <v>85</v>
      </c>
      <c r="E26" s="41" t="s">
        <v>63</v>
      </c>
      <c r="F26" s="23"/>
      <c r="G26" s="24">
        <f t="shared" si="1"/>
        <v>0</v>
      </c>
    </row>
    <row r="27" spans="1:8" x14ac:dyDescent="0.3">
      <c r="A27" s="43" t="s">
        <v>70</v>
      </c>
      <c r="B27" s="22" t="s">
        <v>71</v>
      </c>
      <c r="C27" s="22" t="s">
        <v>72</v>
      </c>
      <c r="D27" s="26">
        <v>85</v>
      </c>
      <c r="E27" s="21" t="s">
        <v>63</v>
      </c>
      <c r="F27" s="23"/>
      <c r="G27" s="24">
        <f t="shared" si="1"/>
        <v>0</v>
      </c>
    </row>
    <row r="28" spans="1:8" x14ac:dyDescent="0.3">
      <c r="A28" s="44" t="s">
        <v>73</v>
      </c>
      <c r="B28" s="22" t="s">
        <v>74</v>
      </c>
      <c r="C28" s="22" t="s">
        <v>75</v>
      </c>
      <c r="D28" s="26">
        <v>28</v>
      </c>
      <c r="E28" s="21" t="s">
        <v>63</v>
      </c>
      <c r="F28" s="23"/>
      <c r="G28" s="24">
        <f t="shared" si="1"/>
        <v>0</v>
      </c>
    </row>
    <row r="29" spans="1:8" x14ac:dyDescent="0.3">
      <c r="A29" s="25" t="s">
        <v>76</v>
      </c>
      <c r="B29" s="29" t="s">
        <v>77</v>
      </c>
      <c r="C29" s="29" t="s">
        <v>78</v>
      </c>
      <c r="D29" s="30">
        <v>16</v>
      </c>
      <c r="E29" s="41" t="s">
        <v>63</v>
      </c>
      <c r="F29" s="42"/>
      <c r="G29" s="24">
        <f t="shared" si="1"/>
        <v>0</v>
      </c>
    </row>
    <row r="30" spans="1:8" x14ac:dyDescent="0.3">
      <c r="A30" s="31" t="s">
        <v>58</v>
      </c>
      <c r="B30" s="32"/>
      <c r="C30" s="33"/>
      <c r="D30" s="32">
        <f>SUM(D24:D29)</f>
        <v>358</v>
      </c>
      <c r="E30" s="32"/>
      <c r="F30" s="34"/>
      <c r="G30" s="35">
        <f>SUM(G24:G29)</f>
        <v>0</v>
      </c>
    </row>
    <row r="31" spans="1:8" ht="17.399999999999999" x14ac:dyDescent="0.3">
      <c r="A31" s="45"/>
      <c r="B31" s="13"/>
      <c r="C31" s="14"/>
      <c r="D31" s="14"/>
      <c r="E31" s="14"/>
      <c r="F31" s="15"/>
      <c r="G31" s="14"/>
      <c r="H31" s="14"/>
    </row>
    <row r="32" spans="1:8" ht="15.6" x14ac:dyDescent="0.3">
      <c r="A32" s="16" t="s">
        <v>80</v>
      </c>
      <c r="B32" s="16"/>
      <c r="C32" s="16"/>
      <c r="D32" s="16"/>
      <c r="E32" s="16"/>
      <c r="F32" s="16"/>
      <c r="G32" s="16"/>
      <c r="H32" s="40"/>
    </row>
    <row r="33" spans="1:8" ht="15.6" x14ac:dyDescent="0.3">
      <c r="A33" s="46" t="s">
        <v>81</v>
      </c>
      <c r="B33" s="46" t="s">
        <v>82</v>
      </c>
      <c r="C33" s="47" t="s">
        <v>83</v>
      </c>
      <c r="D33" s="46" t="s">
        <v>84</v>
      </c>
      <c r="E33" s="46" t="s">
        <v>85</v>
      </c>
      <c r="F33" s="46" t="s">
        <v>86</v>
      </c>
      <c r="G33" s="46" t="s">
        <v>87</v>
      </c>
      <c r="H33" s="40"/>
    </row>
    <row r="34" spans="1:8" ht="15.6" x14ac:dyDescent="0.3">
      <c r="A34" s="21">
        <v>1</v>
      </c>
      <c r="B34" s="21" t="s">
        <v>88</v>
      </c>
      <c r="C34" s="94" t="s">
        <v>93</v>
      </c>
      <c r="D34" s="21" t="s">
        <v>90</v>
      </c>
      <c r="E34" s="21">
        <v>39</v>
      </c>
      <c r="F34" s="21"/>
      <c r="G34" s="24">
        <f t="shared" ref="G34:G47" si="2">E34*F34</f>
        <v>0</v>
      </c>
      <c r="H34" s="40"/>
    </row>
    <row r="35" spans="1:8" ht="15.6" x14ac:dyDescent="0.3">
      <c r="A35" s="21">
        <v>2</v>
      </c>
      <c r="B35" s="48" t="s">
        <v>94</v>
      </c>
      <c r="C35" s="49" t="s">
        <v>95</v>
      </c>
      <c r="D35" s="21" t="s">
        <v>90</v>
      </c>
      <c r="E35" s="21">
        <f>E34</f>
        <v>39</v>
      </c>
      <c r="F35" s="21"/>
      <c r="G35" s="24">
        <f t="shared" si="2"/>
        <v>0</v>
      </c>
      <c r="H35" s="40"/>
    </row>
    <row r="36" spans="1:8" ht="15.6" x14ac:dyDescent="0.3">
      <c r="A36" s="60">
        <v>3</v>
      </c>
      <c r="B36" s="48" t="s">
        <v>88</v>
      </c>
      <c r="C36" s="49" t="s">
        <v>96</v>
      </c>
      <c r="D36" s="21" t="s">
        <v>90</v>
      </c>
      <c r="E36" s="50">
        <v>35</v>
      </c>
      <c r="F36" s="21"/>
      <c r="G36" s="24">
        <f t="shared" si="2"/>
        <v>0</v>
      </c>
      <c r="H36" s="40"/>
    </row>
    <row r="37" spans="1:8" ht="15.6" x14ac:dyDescent="0.3">
      <c r="A37" s="60">
        <v>4</v>
      </c>
      <c r="B37" s="21" t="s">
        <v>88</v>
      </c>
      <c r="C37" s="94" t="s">
        <v>97</v>
      </c>
      <c r="D37" s="21" t="s">
        <v>90</v>
      </c>
      <c r="E37" s="21">
        <f>E35</f>
        <v>39</v>
      </c>
      <c r="F37" s="21"/>
      <c r="G37" s="24">
        <f t="shared" si="2"/>
        <v>0</v>
      </c>
      <c r="H37" s="40"/>
    </row>
    <row r="38" spans="1:8" ht="15.6" x14ac:dyDescent="0.3">
      <c r="A38" s="60">
        <v>5</v>
      </c>
      <c r="B38" s="51" t="s">
        <v>88</v>
      </c>
      <c r="C38" s="49" t="s">
        <v>98</v>
      </c>
      <c r="D38" s="21" t="s">
        <v>99</v>
      </c>
      <c r="E38" s="21">
        <f>D20+D30</f>
        <v>596</v>
      </c>
      <c r="F38" s="21"/>
      <c r="G38" s="24">
        <f t="shared" si="2"/>
        <v>0</v>
      </c>
      <c r="H38" s="40"/>
    </row>
    <row r="39" spans="1:8" ht="15.6" x14ac:dyDescent="0.3">
      <c r="A39" s="60">
        <v>6</v>
      </c>
      <c r="B39" s="21" t="s">
        <v>100</v>
      </c>
      <c r="C39" s="49" t="s">
        <v>101</v>
      </c>
      <c r="D39" s="21" t="s">
        <v>99</v>
      </c>
      <c r="E39" s="21">
        <f>D20</f>
        <v>238</v>
      </c>
      <c r="F39" s="21"/>
      <c r="G39" s="24">
        <f t="shared" si="2"/>
        <v>0</v>
      </c>
      <c r="H39" s="40"/>
    </row>
    <row r="40" spans="1:8" ht="27" x14ac:dyDescent="0.3">
      <c r="A40" s="60">
        <v>7</v>
      </c>
      <c r="B40" s="21" t="s">
        <v>102</v>
      </c>
      <c r="C40" s="52" t="s">
        <v>103</v>
      </c>
      <c r="D40" s="21" t="s">
        <v>99</v>
      </c>
      <c r="E40" s="21">
        <f>E39</f>
        <v>238</v>
      </c>
      <c r="F40" s="21"/>
      <c r="G40" s="24">
        <f t="shared" si="2"/>
        <v>0</v>
      </c>
      <c r="H40" s="40"/>
    </row>
    <row r="41" spans="1:8" ht="15.6" x14ac:dyDescent="0.3">
      <c r="A41" s="60">
        <v>8</v>
      </c>
      <c r="B41" s="21" t="s">
        <v>88</v>
      </c>
      <c r="C41" s="49" t="s">
        <v>104</v>
      </c>
      <c r="D41" s="21" t="s">
        <v>99</v>
      </c>
      <c r="E41" s="21">
        <f>E39</f>
        <v>238</v>
      </c>
      <c r="F41" s="21"/>
      <c r="G41" s="24">
        <f t="shared" si="2"/>
        <v>0</v>
      </c>
      <c r="H41" s="40"/>
    </row>
    <row r="42" spans="1:8" ht="15.6" x14ac:dyDescent="0.3">
      <c r="A42" s="60">
        <v>9</v>
      </c>
      <c r="B42" s="21" t="s">
        <v>105</v>
      </c>
      <c r="C42" s="49" t="s">
        <v>106</v>
      </c>
      <c r="D42" s="21" t="s">
        <v>99</v>
      </c>
      <c r="E42" s="21">
        <f>D30</f>
        <v>358</v>
      </c>
      <c r="F42" s="21"/>
      <c r="G42" s="24">
        <f t="shared" si="2"/>
        <v>0</v>
      </c>
      <c r="H42" s="40"/>
    </row>
    <row r="43" spans="1:8" ht="15.6" x14ac:dyDescent="0.3">
      <c r="A43" s="60">
        <v>10</v>
      </c>
      <c r="B43" s="21" t="s">
        <v>107</v>
      </c>
      <c r="C43" s="49" t="s">
        <v>108</v>
      </c>
      <c r="D43" s="21" t="s">
        <v>99</v>
      </c>
      <c r="E43" s="21">
        <f>E42</f>
        <v>358</v>
      </c>
      <c r="F43" s="21"/>
      <c r="G43" s="24">
        <f t="shared" si="2"/>
        <v>0</v>
      </c>
      <c r="H43" s="40"/>
    </row>
    <row r="44" spans="1:8" ht="15.6" x14ac:dyDescent="0.3">
      <c r="A44" s="60">
        <v>11</v>
      </c>
      <c r="B44" s="21" t="s">
        <v>109</v>
      </c>
      <c r="C44" s="49" t="s">
        <v>110</v>
      </c>
      <c r="D44" s="21" t="s">
        <v>90</v>
      </c>
      <c r="E44" s="21">
        <v>5</v>
      </c>
      <c r="F44" s="21"/>
      <c r="G44" s="24">
        <f t="shared" si="2"/>
        <v>0</v>
      </c>
      <c r="H44" s="40"/>
    </row>
    <row r="45" spans="1:8" ht="15.6" x14ac:dyDescent="0.3">
      <c r="A45" s="60">
        <v>12</v>
      </c>
      <c r="B45" s="21" t="s">
        <v>111</v>
      </c>
      <c r="C45" s="49" t="s">
        <v>112</v>
      </c>
      <c r="D45" s="21" t="s">
        <v>90</v>
      </c>
      <c r="E45" s="21">
        <f>E34</f>
        <v>39</v>
      </c>
      <c r="F45" s="21"/>
      <c r="G45" s="24">
        <f t="shared" si="2"/>
        <v>0</v>
      </c>
      <c r="H45" s="40"/>
    </row>
    <row r="46" spans="1:8" ht="15.6" x14ac:dyDescent="0.3">
      <c r="A46" s="60">
        <v>13</v>
      </c>
      <c r="B46" s="48" t="s">
        <v>113</v>
      </c>
      <c r="C46" s="53" t="s">
        <v>114</v>
      </c>
      <c r="D46" s="23" t="s">
        <v>115</v>
      </c>
      <c r="E46" s="23">
        <f>0.02*E37</f>
        <v>0.78</v>
      </c>
      <c r="F46" s="54"/>
      <c r="G46" s="24">
        <f t="shared" si="2"/>
        <v>0</v>
      </c>
      <c r="H46" s="40"/>
    </row>
    <row r="47" spans="1:8" ht="15" thickBot="1" x14ac:dyDescent="0.35">
      <c r="A47" s="41">
        <v>14</v>
      </c>
      <c r="B47" s="41" t="s">
        <v>116</v>
      </c>
      <c r="C47" s="55" t="s">
        <v>117</v>
      </c>
      <c r="D47" s="41" t="s">
        <v>118</v>
      </c>
      <c r="E47" s="41">
        <f>0.08*E37</f>
        <v>3.12</v>
      </c>
      <c r="F47" s="41"/>
      <c r="G47" s="56">
        <f t="shared" si="2"/>
        <v>0</v>
      </c>
    </row>
    <row r="48" spans="1:8" ht="15" thickBot="1" x14ac:dyDescent="0.35">
      <c r="A48" s="31" t="s">
        <v>58</v>
      </c>
      <c r="B48" s="33"/>
      <c r="C48" s="33"/>
      <c r="D48" s="32"/>
      <c r="E48" s="32"/>
      <c r="F48" s="32"/>
      <c r="G48" s="35">
        <f>SUM(G34:G47)</f>
        <v>0</v>
      </c>
    </row>
    <row r="50" spans="1:8" x14ac:dyDescent="0.3">
      <c r="B50" s="16" t="s">
        <v>119</v>
      </c>
      <c r="C50" s="16"/>
      <c r="D50" s="16"/>
      <c r="E50" s="16"/>
      <c r="F50" s="16"/>
      <c r="G50" s="16"/>
    </row>
    <row r="51" spans="1:8" x14ac:dyDescent="0.3">
      <c r="B51" s="46" t="s">
        <v>120</v>
      </c>
      <c r="C51" s="47" t="s">
        <v>121</v>
      </c>
      <c r="D51" s="46" t="s">
        <v>84</v>
      </c>
      <c r="E51" s="46" t="s">
        <v>85</v>
      </c>
      <c r="F51" s="46" t="s">
        <v>86</v>
      </c>
      <c r="G51" s="46" t="s">
        <v>87</v>
      </c>
    </row>
    <row r="52" spans="1:8" x14ac:dyDescent="0.3">
      <c r="B52" s="21">
        <v>1</v>
      </c>
      <c r="C52" s="49" t="s">
        <v>122</v>
      </c>
      <c r="D52" s="48" t="s">
        <v>99</v>
      </c>
      <c r="E52" s="21">
        <f>E41</f>
        <v>238</v>
      </c>
      <c r="F52" s="21"/>
      <c r="G52" s="24">
        <f>E52*F52</f>
        <v>0</v>
      </c>
    </row>
    <row r="53" spans="1:8" x14ac:dyDescent="0.3">
      <c r="B53" s="57">
        <v>2</v>
      </c>
      <c r="C53" s="58" t="s">
        <v>123</v>
      </c>
      <c r="D53" s="59" t="s">
        <v>124</v>
      </c>
      <c r="E53" s="41">
        <f>0.1*E36</f>
        <v>3.5</v>
      </c>
      <c r="F53" s="41"/>
      <c r="G53" s="24">
        <f>E53*F53</f>
        <v>0</v>
      </c>
    </row>
    <row r="54" spans="1:8" x14ac:dyDescent="0.3">
      <c r="B54" s="57">
        <v>3</v>
      </c>
      <c r="C54" s="94" t="s">
        <v>125</v>
      </c>
      <c r="D54" s="48" t="s">
        <v>115</v>
      </c>
      <c r="E54" s="23">
        <f>0.05*E34</f>
        <v>1.9500000000000002</v>
      </c>
      <c r="F54" s="21"/>
      <c r="G54" s="56">
        <f>E54*F54</f>
        <v>0</v>
      </c>
    </row>
    <row r="55" spans="1:8" x14ac:dyDescent="0.3">
      <c r="B55" s="57">
        <v>4</v>
      </c>
      <c r="C55" s="49" t="s">
        <v>126</v>
      </c>
      <c r="D55" s="48" t="s">
        <v>90</v>
      </c>
      <c r="E55" s="23">
        <f>E44</f>
        <v>5</v>
      </c>
      <c r="F55" s="21"/>
      <c r="G55" s="56">
        <f>E55*F55</f>
        <v>0</v>
      </c>
    </row>
    <row r="56" spans="1:8" ht="15" thickBot="1" x14ac:dyDescent="0.35">
      <c r="B56" s="41">
        <v>5</v>
      </c>
      <c r="C56" s="55" t="s">
        <v>127</v>
      </c>
      <c r="D56" s="59" t="s">
        <v>115</v>
      </c>
      <c r="E56" s="97">
        <f>E34*0.05</f>
        <v>1.9500000000000002</v>
      </c>
      <c r="F56" s="41"/>
      <c r="G56" s="56">
        <f>E56*F56</f>
        <v>0</v>
      </c>
    </row>
    <row r="57" spans="1:8" ht="15" thickBot="1" x14ac:dyDescent="0.35">
      <c r="B57" s="98" t="s">
        <v>128</v>
      </c>
      <c r="C57" s="99"/>
      <c r="D57" s="99"/>
      <c r="E57" s="99" t="s">
        <v>129</v>
      </c>
      <c r="F57" s="100"/>
      <c r="G57" s="35">
        <f>SUM(G52:G56)</f>
        <v>0</v>
      </c>
    </row>
    <row r="58" spans="1:8" x14ac:dyDescent="0.3">
      <c r="A58" s="61"/>
      <c r="B58" s="62"/>
      <c r="C58" s="63"/>
      <c r="D58" s="62"/>
      <c r="E58" s="63"/>
      <c r="F58" s="63"/>
      <c r="G58" s="63"/>
      <c r="H58" s="61"/>
    </row>
    <row r="59" spans="1:8" x14ac:dyDescent="0.3">
      <c r="A59" s="16" t="s">
        <v>130</v>
      </c>
      <c r="B59" s="64"/>
      <c r="C59" s="64"/>
      <c r="D59" s="64"/>
      <c r="E59" s="64"/>
      <c r="F59" s="64"/>
      <c r="G59" s="64"/>
    </row>
    <row r="60" spans="1:8" x14ac:dyDescent="0.3">
      <c r="A60" s="65" t="s">
        <v>81</v>
      </c>
      <c r="B60" s="65" t="s">
        <v>82</v>
      </c>
      <c r="C60" s="66" t="s">
        <v>83</v>
      </c>
      <c r="D60" s="67" t="s">
        <v>84</v>
      </c>
      <c r="E60" s="67" t="s">
        <v>85</v>
      </c>
      <c r="F60" s="67" t="s">
        <v>86</v>
      </c>
      <c r="G60" s="67" t="s">
        <v>87</v>
      </c>
    </row>
    <row r="61" spans="1:8" x14ac:dyDescent="0.3">
      <c r="A61" s="21">
        <v>1</v>
      </c>
      <c r="B61" s="68" t="s">
        <v>88</v>
      </c>
      <c r="C61" s="69" t="s">
        <v>131</v>
      </c>
      <c r="D61" s="70" t="s">
        <v>90</v>
      </c>
      <c r="E61" s="71">
        <f>E34</f>
        <v>39</v>
      </c>
      <c r="F61" s="72"/>
      <c r="G61" s="24">
        <f>E61*F61</f>
        <v>0</v>
      </c>
    </row>
    <row r="62" spans="1:8" x14ac:dyDescent="0.3">
      <c r="A62" s="21">
        <v>2</v>
      </c>
      <c r="B62" s="73" t="s">
        <v>88</v>
      </c>
      <c r="C62" s="69" t="s">
        <v>132</v>
      </c>
      <c r="D62" s="70" t="s">
        <v>90</v>
      </c>
      <c r="E62" s="71">
        <f>E61</f>
        <v>39</v>
      </c>
      <c r="F62" s="72"/>
      <c r="G62" s="24">
        <f>E62*F62</f>
        <v>0</v>
      </c>
    </row>
    <row r="63" spans="1:8" x14ac:dyDescent="0.3">
      <c r="A63" s="21">
        <v>3</v>
      </c>
      <c r="B63" s="21" t="s">
        <v>133</v>
      </c>
      <c r="C63" s="69" t="s">
        <v>134</v>
      </c>
      <c r="D63" s="70" t="s">
        <v>90</v>
      </c>
      <c r="E63" s="71">
        <f>E61</f>
        <v>39</v>
      </c>
      <c r="F63" s="72"/>
      <c r="G63" s="24">
        <f>E63*F63</f>
        <v>0</v>
      </c>
    </row>
    <row r="64" spans="1:8" ht="15" thickBot="1" x14ac:dyDescent="0.35">
      <c r="A64" s="41">
        <v>4</v>
      </c>
      <c r="B64" s="41" t="s">
        <v>135</v>
      </c>
      <c r="C64" s="74" t="s">
        <v>136</v>
      </c>
      <c r="D64" s="75" t="s">
        <v>90</v>
      </c>
      <c r="E64" s="76">
        <f>E63</f>
        <v>39</v>
      </c>
      <c r="F64" s="77"/>
      <c r="G64" s="56">
        <f>E64*F64</f>
        <v>0</v>
      </c>
    </row>
    <row r="65" spans="1:8" ht="15" thickBot="1" x14ac:dyDescent="0.35">
      <c r="A65" s="101" t="s">
        <v>137</v>
      </c>
      <c r="B65" s="102"/>
      <c r="C65" s="103"/>
      <c r="D65" s="103"/>
      <c r="E65" s="103"/>
      <c r="F65" s="105"/>
      <c r="G65" s="106">
        <f>SUM(G61:G64)</f>
        <v>0</v>
      </c>
    </row>
    <row r="66" spans="1:8" ht="15" thickBot="1" x14ac:dyDescent="0.35">
      <c r="A66" s="101" t="s">
        <v>138</v>
      </c>
      <c r="B66" s="104"/>
      <c r="C66" s="104"/>
      <c r="D66" s="104"/>
      <c r="E66" s="104"/>
      <c r="F66" s="104"/>
      <c r="G66" s="106">
        <f>G65*3</f>
        <v>0</v>
      </c>
    </row>
    <row r="68" spans="1:8" ht="15.6" x14ac:dyDescent="0.3">
      <c r="B68" s="78" t="s">
        <v>139</v>
      </c>
      <c r="C68" s="14"/>
      <c r="D68" s="14"/>
      <c r="E68" s="14"/>
      <c r="F68" s="14"/>
      <c r="G68" s="14"/>
      <c r="H68" s="79"/>
    </row>
    <row r="69" spans="1:8" x14ac:dyDescent="0.3">
      <c r="B69" s="80" t="s">
        <v>140</v>
      </c>
      <c r="C69" s="81"/>
      <c r="D69" s="81"/>
      <c r="E69" s="81"/>
      <c r="F69" s="81"/>
      <c r="G69" s="82">
        <f>G20+G30</f>
        <v>0</v>
      </c>
    </row>
    <row r="70" spans="1:8" x14ac:dyDescent="0.3">
      <c r="B70" s="80" t="s">
        <v>141</v>
      </c>
      <c r="C70" s="81"/>
      <c r="D70" s="81"/>
      <c r="E70" s="81"/>
      <c r="F70" s="81"/>
      <c r="G70" s="82">
        <f>G48</f>
        <v>0</v>
      </c>
    </row>
    <row r="71" spans="1:8" x14ac:dyDescent="0.3">
      <c r="B71" s="83" t="s">
        <v>142</v>
      </c>
      <c r="C71" s="84"/>
      <c r="D71" s="84"/>
      <c r="E71" s="84"/>
      <c r="F71" s="84"/>
      <c r="G71" s="85">
        <f>G57</f>
        <v>0</v>
      </c>
    </row>
    <row r="72" spans="1:8" x14ac:dyDescent="0.3">
      <c r="B72" s="83" t="s">
        <v>143</v>
      </c>
      <c r="C72" s="84"/>
      <c r="D72" s="84"/>
      <c r="E72" s="84"/>
      <c r="F72" s="84"/>
      <c r="G72" s="85">
        <f>G66</f>
        <v>0</v>
      </c>
    </row>
    <row r="73" spans="1:8" ht="17.399999999999999" x14ac:dyDescent="0.3">
      <c r="B73" s="80" t="s">
        <v>144</v>
      </c>
      <c r="C73" s="81"/>
      <c r="D73" s="81"/>
      <c r="E73" s="81"/>
      <c r="F73" s="81"/>
      <c r="G73" s="95">
        <f>SUM(G69:G72)</f>
        <v>0</v>
      </c>
      <c r="H73" s="86"/>
    </row>
    <row r="74" spans="1:8" ht="17.399999999999999" x14ac:dyDescent="0.3">
      <c r="B74" s="80" t="s">
        <v>145</v>
      </c>
      <c r="C74" s="81"/>
      <c r="D74" s="81"/>
      <c r="E74" s="81"/>
      <c r="F74" s="81"/>
      <c r="G74" s="95">
        <f>G73/100*21</f>
        <v>0</v>
      </c>
      <c r="H74" s="86"/>
    </row>
    <row r="75" spans="1:8" ht="17.399999999999999" x14ac:dyDescent="0.3">
      <c r="B75" s="87" t="s">
        <v>146</v>
      </c>
      <c r="C75" s="88"/>
      <c r="D75" s="88"/>
      <c r="E75" s="88"/>
      <c r="F75" s="88"/>
      <c r="G75" s="96">
        <f>SUM(G73:G74)</f>
        <v>0</v>
      </c>
      <c r="H75" s="86"/>
    </row>
  </sheetData>
  <pageMargins left="0.7" right="0.7" top="0.78749999999999998" bottom="0.78749999999999998" header="0.511811023622047" footer="0.511811023622047"/>
  <pageSetup paperSize="9" scale="48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70"/>
  <sheetViews>
    <sheetView view="pageBreakPreview" topLeftCell="A34" zoomScale="80" zoomScaleNormal="80" zoomScaleSheetLayoutView="80" zoomScalePageLayoutView="120" workbookViewId="0">
      <selection activeCell="F56" sqref="F56:F59"/>
    </sheetView>
  </sheetViews>
  <sheetFormatPr defaultColWidth="9.109375" defaultRowHeight="14.4" x14ac:dyDescent="0.3"/>
  <cols>
    <col min="1" max="1" width="9.109375" style="11"/>
    <col min="2" max="2" width="41.109375" style="11" customWidth="1"/>
    <col min="3" max="3" width="74.5546875" style="11" customWidth="1"/>
    <col min="4" max="4" width="10.6640625" style="11" customWidth="1"/>
    <col min="5" max="5" width="13.6640625" style="11" customWidth="1"/>
    <col min="6" max="6" width="11.109375" style="11" customWidth="1"/>
    <col min="7" max="7" width="20" style="11" customWidth="1"/>
    <col min="8" max="8" width="7.33203125" style="11" customWidth="1"/>
    <col min="9" max="1019" width="9.109375" style="11"/>
    <col min="1020" max="1024" width="11.5546875" style="11" customWidth="1"/>
  </cols>
  <sheetData>
    <row r="2" spans="1:7" ht="17.399999999999999" x14ac:dyDescent="0.3">
      <c r="A2" s="12" t="s">
        <v>147</v>
      </c>
      <c r="B2" s="13"/>
      <c r="C2" s="14"/>
      <c r="D2" s="14"/>
      <c r="E2" s="14"/>
      <c r="F2" s="15"/>
      <c r="G2" s="14"/>
    </row>
    <row r="3" spans="1:7" ht="18" x14ac:dyDescent="0.35">
      <c r="A3" s="2" t="s">
        <v>0</v>
      </c>
      <c r="B3" s="13"/>
      <c r="C3" s="14"/>
      <c r="D3" s="14"/>
      <c r="E3" s="14"/>
      <c r="F3" s="15"/>
      <c r="G3" s="14"/>
    </row>
    <row r="4" spans="1:7" ht="18" x14ac:dyDescent="0.35">
      <c r="A4" s="2"/>
      <c r="B4" s="13"/>
      <c r="C4" s="14"/>
      <c r="D4" s="14"/>
      <c r="E4" s="14"/>
      <c r="F4" s="15"/>
      <c r="G4" s="14"/>
    </row>
    <row r="5" spans="1:7" x14ac:dyDescent="0.3">
      <c r="A5" s="16" t="s">
        <v>11</v>
      </c>
      <c r="C5" s="16"/>
      <c r="D5" s="16"/>
      <c r="E5" s="16"/>
      <c r="F5" s="16"/>
      <c r="G5" s="16"/>
    </row>
    <row r="6" spans="1:7" x14ac:dyDescent="0.3">
      <c r="A6" s="17" t="s">
        <v>12</v>
      </c>
      <c r="B6" s="18" t="s">
        <v>13</v>
      </c>
      <c r="C6" s="19" t="s">
        <v>14</v>
      </c>
      <c r="D6" s="17" t="s">
        <v>15</v>
      </c>
      <c r="E6" s="20" t="s">
        <v>16</v>
      </c>
      <c r="F6" s="17" t="s">
        <v>17</v>
      </c>
      <c r="G6" s="17" t="s">
        <v>18</v>
      </c>
    </row>
    <row r="7" spans="1:7" x14ac:dyDescent="0.3">
      <c r="A7" s="25" t="s">
        <v>32</v>
      </c>
      <c r="B7" s="22" t="s">
        <v>33</v>
      </c>
      <c r="C7" s="22" t="s">
        <v>34</v>
      </c>
      <c r="D7" s="26">
        <v>60</v>
      </c>
      <c r="E7" s="21" t="s">
        <v>22</v>
      </c>
      <c r="F7" s="23"/>
      <c r="G7" s="24">
        <f>F7*D7</f>
        <v>0</v>
      </c>
    </row>
    <row r="8" spans="1:7" x14ac:dyDescent="0.3">
      <c r="A8" s="25" t="s">
        <v>35</v>
      </c>
      <c r="B8" s="22" t="s">
        <v>36</v>
      </c>
      <c r="C8" s="22" t="s">
        <v>37</v>
      </c>
      <c r="D8" s="26">
        <v>18</v>
      </c>
      <c r="E8" s="21" t="s">
        <v>22</v>
      </c>
      <c r="F8" s="23"/>
      <c r="G8" s="24">
        <f>F8*D8</f>
        <v>0</v>
      </c>
    </row>
    <row r="9" spans="1:7" x14ac:dyDescent="0.3">
      <c r="A9" s="25" t="s">
        <v>38</v>
      </c>
      <c r="B9" s="22" t="s">
        <v>39</v>
      </c>
      <c r="C9" s="22" t="s">
        <v>40</v>
      </c>
      <c r="D9" s="26">
        <v>18</v>
      </c>
      <c r="E9" s="21" t="s">
        <v>22</v>
      </c>
      <c r="F9" s="23"/>
      <c r="G9" s="24">
        <f>F9*D9</f>
        <v>0</v>
      </c>
    </row>
    <row r="10" spans="1:7" x14ac:dyDescent="0.3">
      <c r="A10" s="25" t="s">
        <v>41</v>
      </c>
      <c r="B10" s="22" t="s">
        <v>42</v>
      </c>
      <c r="C10" s="22" t="s">
        <v>43</v>
      </c>
      <c r="D10" s="26">
        <v>36</v>
      </c>
      <c r="E10" s="21" t="s">
        <v>22</v>
      </c>
      <c r="F10" s="23"/>
      <c r="G10" s="24">
        <f>F10*D10</f>
        <v>0</v>
      </c>
    </row>
    <row r="11" spans="1:7" x14ac:dyDescent="0.3">
      <c r="A11" s="25" t="s">
        <v>44</v>
      </c>
      <c r="B11" s="22" t="s">
        <v>45</v>
      </c>
      <c r="C11" s="22" t="s">
        <v>43</v>
      </c>
      <c r="D11" s="26">
        <v>45</v>
      </c>
      <c r="E11" s="21" t="s">
        <v>22</v>
      </c>
      <c r="F11" s="23"/>
      <c r="G11" s="24">
        <f>F11*D11</f>
        <v>0</v>
      </c>
    </row>
    <row r="12" spans="1:7" x14ac:dyDescent="0.3">
      <c r="A12" s="31" t="s">
        <v>58</v>
      </c>
      <c r="B12" s="32"/>
      <c r="C12" s="33"/>
      <c r="D12" s="32">
        <f>SUM(D7:D11)</f>
        <v>177</v>
      </c>
      <c r="E12" s="32"/>
      <c r="F12" s="34"/>
      <c r="G12" s="35">
        <f>SUM(G7:G11)</f>
        <v>0</v>
      </c>
    </row>
    <row r="13" spans="1:7" ht="15.6" x14ac:dyDescent="0.3">
      <c r="A13" s="36"/>
      <c r="B13" s="37"/>
      <c r="C13" s="38"/>
      <c r="D13" s="38"/>
      <c r="E13" s="39"/>
      <c r="F13" s="38"/>
      <c r="G13" s="40"/>
    </row>
    <row r="14" spans="1:7" x14ac:dyDescent="0.3">
      <c r="A14" s="16" t="s">
        <v>59</v>
      </c>
      <c r="C14" s="16"/>
      <c r="D14" s="16"/>
      <c r="E14" s="16"/>
      <c r="F14" s="16"/>
      <c r="G14" s="16"/>
    </row>
    <row r="15" spans="1:7" x14ac:dyDescent="0.3">
      <c r="A15" s="17" t="s">
        <v>12</v>
      </c>
      <c r="B15" s="18" t="s">
        <v>13</v>
      </c>
      <c r="C15" s="19" t="s">
        <v>14</v>
      </c>
      <c r="D15" s="17" t="s">
        <v>15</v>
      </c>
      <c r="E15" s="20" t="s">
        <v>16</v>
      </c>
      <c r="F15" s="17" t="s">
        <v>17</v>
      </c>
      <c r="G15" s="17" t="s">
        <v>18</v>
      </c>
    </row>
    <row r="16" spans="1:7" x14ac:dyDescent="0.3">
      <c r="A16" s="25" t="s">
        <v>60</v>
      </c>
      <c r="B16" s="29" t="s">
        <v>61</v>
      </c>
      <c r="C16" s="22" t="s">
        <v>62</v>
      </c>
      <c r="D16" s="30">
        <v>108</v>
      </c>
      <c r="E16" s="41" t="s">
        <v>63</v>
      </c>
      <c r="F16" s="42"/>
      <c r="G16" s="24">
        <f>F16*D16</f>
        <v>0</v>
      </c>
    </row>
    <row r="17" spans="1:8" x14ac:dyDescent="0.3">
      <c r="A17" s="25" t="s">
        <v>64</v>
      </c>
      <c r="B17" s="29" t="s">
        <v>65</v>
      </c>
      <c r="C17" s="22" t="s">
        <v>66</v>
      </c>
      <c r="D17" s="30">
        <v>108</v>
      </c>
      <c r="E17" s="41" t="s">
        <v>63</v>
      </c>
      <c r="F17" s="42"/>
      <c r="G17" s="24">
        <f>F17*D17</f>
        <v>0</v>
      </c>
    </row>
    <row r="18" spans="1:8" x14ac:dyDescent="0.3">
      <c r="A18" s="44" t="s">
        <v>73</v>
      </c>
      <c r="B18" s="22" t="s">
        <v>74</v>
      </c>
      <c r="C18" s="22" t="s">
        <v>75</v>
      </c>
      <c r="D18" s="26">
        <v>51</v>
      </c>
      <c r="E18" s="21" t="s">
        <v>63</v>
      </c>
      <c r="F18" s="23"/>
      <c r="G18" s="24">
        <f>F18*D18</f>
        <v>0</v>
      </c>
    </row>
    <row r="19" spans="1:8" x14ac:dyDescent="0.3">
      <c r="A19" s="25" t="s">
        <v>76</v>
      </c>
      <c r="B19" s="29" t="s">
        <v>77</v>
      </c>
      <c r="C19" s="29" t="s">
        <v>78</v>
      </c>
      <c r="D19" s="30">
        <v>12</v>
      </c>
      <c r="E19" s="41" t="s">
        <v>63</v>
      </c>
      <c r="F19" s="42"/>
      <c r="G19" s="24">
        <f>F19*D19</f>
        <v>0</v>
      </c>
    </row>
    <row r="20" spans="1:8" x14ac:dyDescent="0.3">
      <c r="A20" s="31" t="s">
        <v>58</v>
      </c>
      <c r="B20" s="32"/>
      <c r="C20" s="33"/>
      <c r="D20" s="32">
        <f>SUM(D16:D19)</f>
        <v>279</v>
      </c>
      <c r="E20" s="32"/>
      <c r="F20" s="34"/>
      <c r="G20" s="35">
        <f>SUM(G16:G19)</f>
        <v>0</v>
      </c>
    </row>
    <row r="21" spans="1:8" ht="17.399999999999999" x14ac:dyDescent="0.3">
      <c r="A21" s="45"/>
      <c r="B21" s="13"/>
      <c r="C21" s="14"/>
      <c r="D21" s="14"/>
      <c r="E21" s="14"/>
      <c r="F21" s="15"/>
      <c r="G21" s="14"/>
      <c r="H21" s="14"/>
    </row>
    <row r="22" spans="1:8" ht="15.6" x14ac:dyDescent="0.3">
      <c r="A22" s="16" t="s">
        <v>80</v>
      </c>
      <c r="B22" s="16"/>
      <c r="C22" s="16"/>
      <c r="D22" s="16"/>
      <c r="E22" s="16"/>
      <c r="F22" s="16"/>
      <c r="G22" s="16"/>
      <c r="H22" s="40"/>
    </row>
    <row r="23" spans="1:8" ht="15.6" x14ac:dyDescent="0.3">
      <c r="A23" s="46" t="s">
        <v>81</v>
      </c>
      <c r="B23" s="46" t="s">
        <v>82</v>
      </c>
      <c r="C23" s="47" t="s">
        <v>83</v>
      </c>
      <c r="D23" s="46" t="s">
        <v>84</v>
      </c>
      <c r="E23" s="46" t="s">
        <v>85</v>
      </c>
      <c r="F23" s="46" t="s">
        <v>86</v>
      </c>
      <c r="G23" s="46" t="s">
        <v>87</v>
      </c>
      <c r="H23" s="40"/>
    </row>
    <row r="24" spans="1:8" ht="30" customHeight="1" x14ac:dyDescent="0.3">
      <c r="A24" s="21">
        <v>1</v>
      </c>
      <c r="B24" s="21" t="s">
        <v>88</v>
      </c>
      <c r="C24" s="93" t="s">
        <v>89</v>
      </c>
      <c r="D24" s="21" t="s">
        <v>90</v>
      </c>
      <c r="E24" s="21">
        <v>12</v>
      </c>
      <c r="F24" s="21"/>
      <c r="G24" s="24">
        <f t="shared" ref="G24:G41" si="0">E24*F24</f>
        <v>0</v>
      </c>
      <c r="H24" s="40"/>
    </row>
    <row r="25" spans="1:8" ht="18.75" customHeight="1" x14ac:dyDescent="0.3">
      <c r="A25" s="21">
        <v>2</v>
      </c>
      <c r="B25" s="21" t="s">
        <v>148</v>
      </c>
      <c r="C25" s="93" t="s">
        <v>149</v>
      </c>
      <c r="D25" s="21" t="s">
        <v>90</v>
      </c>
      <c r="E25" s="21">
        <v>12</v>
      </c>
      <c r="F25" s="21"/>
      <c r="G25" s="24">
        <f t="shared" si="0"/>
        <v>0</v>
      </c>
      <c r="H25" s="40"/>
    </row>
    <row r="26" spans="1:8" ht="15.6" x14ac:dyDescent="0.3">
      <c r="A26" s="21">
        <v>3</v>
      </c>
      <c r="B26" s="21" t="s">
        <v>91</v>
      </c>
      <c r="C26" s="94" t="s">
        <v>92</v>
      </c>
      <c r="D26" s="21" t="s">
        <v>90</v>
      </c>
      <c r="E26" s="21">
        <v>12</v>
      </c>
      <c r="F26" s="21"/>
      <c r="G26" s="24">
        <f t="shared" si="0"/>
        <v>0</v>
      </c>
      <c r="H26" s="40"/>
    </row>
    <row r="27" spans="1:8" ht="15.6" x14ac:dyDescent="0.3">
      <c r="A27" s="21">
        <v>4</v>
      </c>
      <c r="B27" s="21" t="s">
        <v>88</v>
      </c>
      <c r="C27" s="94" t="s">
        <v>93</v>
      </c>
      <c r="D27" s="21" t="s">
        <v>90</v>
      </c>
      <c r="E27" s="21">
        <v>77</v>
      </c>
      <c r="F27" s="21"/>
      <c r="G27" s="24">
        <f t="shared" si="0"/>
        <v>0</v>
      </c>
      <c r="H27" s="40"/>
    </row>
    <row r="28" spans="1:8" ht="15.6" x14ac:dyDescent="0.3">
      <c r="A28" s="21">
        <v>5</v>
      </c>
      <c r="B28" s="48" t="s">
        <v>94</v>
      </c>
      <c r="C28" s="49" t="s">
        <v>95</v>
      </c>
      <c r="D28" s="21" t="s">
        <v>90</v>
      </c>
      <c r="E28" s="21">
        <v>77</v>
      </c>
      <c r="F28" s="21"/>
      <c r="G28" s="24">
        <f t="shared" si="0"/>
        <v>0</v>
      </c>
      <c r="H28" s="40"/>
    </row>
    <row r="29" spans="1:8" ht="15.6" x14ac:dyDescent="0.3">
      <c r="A29" s="21">
        <v>6</v>
      </c>
      <c r="B29" s="48" t="s">
        <v>88</v>
      </c>
      <c r="C29" s="49" t="s">
        <v>96</v>
      </c>
      <c r="D29" s="21" t="s">
        <v>90</v>
      </c>
      <c r="E29" s="50">
        <v>77</v>
      </c>
      <c r="F29" s="21"/>
      <c r="G29" s="24">
        <f t="shared" si="0"/>
        <v>0</v>
      </c>
      <c r="H29" s="40"/>
    </row>
    <row r="30" spans="1:8" ht="15.6" x14ac:dyDescent="0.3">
      <c r="A30" s="21">
        <v>7</v>
      </c>
      <c r="B30" s="21" t="s">
        <v>88</v>
      </c>
      <c r="C30" s="49" t="s">
        <v>97</v>
      </c>
      <c r="D30" s="21" t="s">
        <v>90</v>
      </c>
      <c r="E30" s="21">
        <v>77</v>
      </c>
      <c r="F30" s="21"/>
      <c r="G30" s="24">
        <f t="shared" si="0"/>
        <v>0</v>
      </c>
      <c r="H30" s="40"/>
    </row>
    <row r="31" spans="1:8" ht="15.6" x14ac:dyDescent="0.3">
      <c r="A31" s="21">
        <v>8</v>
      </c>
      <c r="B31" s="51" t="s">
        <v>88</v>
      </c>
      <c r="C31" s="49" t="s">
        <v>98</v>
      </c>
      <c r="D31" s="21" t="s">
        <v>99</v>
      </c>
      <c r="E31" s="21">
        <f>D12+D20</f>
        <v>456</v>
      </c>
      <c r="F31" s="21"/>
      <c r="G31" s="24">
        <f t="shared" si="0"/>
        <v>0</v>
      </c>
      <c r="H31" s="40"/>
    </row>
    <row r="32" spans="1:8" ht="15.6" x14ac:dyDescent="0.3">
      <c r="A32" s="21">
        <v>9</v>
      </c>
      <c r="B32" s="21" t="s">
        <v>100</v>
      </c>
      <c r="C32" s="49" t="s">
        <v>101</v>
      </c>
      <c r="D32" s="21" t="s">
        <v>99</v>
      </c>
      <c r="E32" s="21">
        <f>D12</f>
        <v>177</v>
      </c>
      <c r="F32" s="21"/>
      <c r="G32" s="24">
        <f t="shared" si="0"/>
        <v>0</v>
      </c>
      <c r="H32" s="40"/>
    </row>
    <row r="33" spans="1:8" ht="27" x14ac:dyDescent="0.3">
      <c r="A33" s="21">
        <v>10</v>
      </c>
      <c r="B33" s="21" t="s">
        <v>102</v>
      </c>
      <c r="C33" s="52" t="s">
        <v>103</v>
      </c>
      <c r="D33" s="21" t="s">
        <v>99</v>
      </c>
      <c r="E33" s="21">
        <f>E32</f>
        <v>177</v>
      </c>
      <c r="F33" s="21"/>
      <c r="G33" s="24">
        <f t="shared" si="0"/>
        <v>0</v>
      </c>
      <c r="H33" s="40"/>
    </row>
    <row r="34" spans="1:8" ht="15.6" x14ac:dyDescent="0.3">
      <c r="A34" s="21">
        <v>11</v>
      </c>
      <c r="B34" s="21" t="s">
        <v>88</v>
      </c>
      <c r="C34" s="49" t="s">
        <v>104</v>
      </c>
      <c r="D34" s="21" t="s">
        <v>99</v>
      </c>
      <c r="E34" s="21">
        <f>E32</f>
        <v>177</v>
      </c>
      <c r="F34" s="21"/>
      <c r="G34" s="24">
        <f t="shared" si="0"/>
        <v>0</v>
      </c>
      <c r="H34" s="40"/>
    </row>
    <row r="35" spans="1:8" ht="15.6" x14ac:dyDescent="0.3">
      <c r="A35" s="21">
        <v>12</v>
      </c>
      <c r="B35" s="21" t="s">
        <v>105</v>
      </c>
      <c r="C35" s="49" t="s">
        <v>106</v>
      </c>
      <c r="D35" s="21" t="s">
        <v>99</v>
      </c>
      <c r="E35" s="21">
        <f>D20</f>
        <v>279</v>
      </c>
      <c r="F35" s="21"/>
      <c r="G35" s="24">
        <f t="shared" si="0"/>
        <v>0</v>
      </c>
      <c r="H35" s="40"/>
    </row>
    <row r="36" spans="1:8" ht="15.6" x14ac:dyDescent="0.3">
      <c r="A36" s="21">
        <v>13</v>
      </c>
      <c r="B36" s="21" t="s">
        <v>107</v>
      </c>
      <c r="C36" s="49" t="s">
        <v>108</v>
      </c>
      <c r="D36" s="21" t="s">
        <v>99</v>
      </c>
      <c r="E36" s="21">
        <f>E35</f>
        <v>279</v>
      </c>
      <c r="F36" s="21"/>
      <c r="G36" s="24">
        <f t="shared" si="0"/>
        <v>0</v>
      </c>
      <c r="H36" s="40"/>
    </row>
    <row r="37" spans="1:8" ht="15.6" x14ac:dyDescent="0.3">
      <c r="A37" s="21">
        <v>14</v>
      </c>
      <c r="B37" s="21" t="s">
        <v>109</v>
      </c>
      <c r="C37" s="49" t="s">
        <v>110</v>
      </c>
      <c r="D37" s="21" t="s">
        <v>90</v>
      </c>
      <c r="E37" s="21">
        <v>13</v>
      </c>
      <c r="F37" s="21"/>
      <c r="G37" s="24">
        <f t="shared" si="0"/>
        <v>0</v>
      </c>
      <c r="H37" s="40"/>
    </row>
    <row r="38" spans="1:8" ht="15.6" x14ac:dyDescent="0.3">
      <c r="A38" s="21">
        <v>15</v>
      </c>
      <c r="B38" s="21" t="s">
        <v>111</v>
      </c>
      <c r="C38" s="49" t="s">
        <v>112</v>
      </c>
      <c r="D38" s="21" t="s">
        <v>90</v>
      </c>
      <c r="E38" s="21">
        <v>38</v>
      </c>
      <c r="F38" s="21"/>
      <c r="G38" s="24">
        <f t="shared" si="0"/>
        <v>0</v>
      </c>
      <c r="H38" s="40"/>
    </row>
    <row r="39" spans="1:8" ht="15.6" x14ac:dyDescent="0.3">
      <c r="A39" s="21">
        <v>16</v>
      </c>
      <c r="B39" s="21" t="s">
        <v>150</v>
      </c>
      <c r="C39" s="49" t="s">
        <v>151</v>
      </c>
      <c r="D39" s="21" t="s">
        <v>90</v>
      </c>
      <c r="E39" s="21">
        <v>39</v>
      </c>
      <c r="F39" s="21"/>
      <c r="G39" s="24">
        <f t="shared" si="0"/>
        <v>0</v>
      </c>
      <c r="H39" s="40"/>
    </row>
    <row r="40" spans="1:8" ht="15.6" x14ac:dyDescent="0.3">
      <c r="A40" s="21">
        <v>17</v>
      </c>
      <c r="B40" s="48" t="s">
        <v>113</v>
      </c>
      <c r="C40" s="53" t="s">
        <v>114</v>
      </c>
      <c r="D40" s="23" t="s">
        <v>115</v>
      </c>
      <c r="E40" s="23">
        <f>0.02*E30</f>
        <v>1.54</v>
      </c>
      <c r="F40" s="54"/>
      <c r="G40" s="24">
        <f t="shared" si="0"/>
        <v>0</v>
      </c>
      <c r="H40" s="40"/>
    </row>
    <row r="41" spans="1:8" ht="15" thickBot="1" x14ac:dyDescent="0.35">
      <c r="A41" s="41">
        <v>18</v>
      </c>
      <c r="B41" s="41" t="s">
        <v>116</v>
      </c>
      <c r="C41" s="55" t="s">
        <v>117</v>
      </c>
      <c r="D41" s="41" t="s">
        <v>118</v>
      </c>
      <c r="E41" s="41">
        <f>0.08*E30</f>
        <v>6.16</v>
      </c>
      <c r="F41" s="41"/>
      <c r="G41" s="56">
        <f t="shared" si="0"/>
        <v>0</v>
      </c>
    </row>
    <row r="42" spans="1:8" ht="15" thickBot="1" x14ac:dyDescent="0.35">
      <c r="A42" s="31" t="s">
        <v>58</v>
      </c>
      <c r="B42" s="33"/>
      <c r="C42" s="33"/>
      <c r="D42" s="32"/>
      <c r="E42" s="32"/>
      <c r="F42" s="32"/>
      <c r="G42" s="35">
        <f>SUM(G24:G41)</f>
        <v>0</v>
      </c>
    </row>
    <row r="44" spans="1:8" x14ac:dyDescent="0.3">
      <c r="B44" s="16" t="s">
        <v>119</v>
      </c>
      <c r="C44" s="16"/>
      <c r="D44" s="16"/>
      <c r="E44" s="16"/>
      <c r="F44" s="16"/>
      <c r="G44" s="16"/>
    </row>
    <row r="45" spans="1:8" x14ac:dyDescent="0.3">
      <c r="B45" s="46" t="s">
        <v>120</v>
      </c>
      <c r="C45" s="47" t="s">
        <v>121</v>
      </c>
      <c r="D45" s="46" t="s">
        <v>84</v>
      </c>
      <c r="E45" s="46" t="s">
        <v>85</v>
      </c>
      <c r="F45" s="46" t="s">
        <v>86</v>
      </c>
      <c r="G45" s="46" t="s">
        <v>87</v>
      </c>
    </row>
    <row r="46" spans="1:8" x14ac:dyDescent="0.3">
      <c r="B46" s="21">
        <v>1</v>
      </c>
      <c r="C46" s="49" t="s">
        <v>122</v>
      </c>
      <c r="D46" s="48" t="s">
        <v>99</v>
      </c>
      <c r="E46" s="21">
        <f>E34</f>
        <v>177</v>
      </c>
      <c r="F46" s="21"/>
      <c r="G46" s="24">
        <f t="shared" ref="G46:G51" si="1">E46*F46</f>
        <v>0</v>
      </c>
    </row>
    <row r="47" spans="1:8" x14ac:dyDescent="0.3">
      <c r="B47" s="57">
        <v>2</v>
      </c>
      <c r="C47" s="58" t="s">
        <v>123</v>
      </c>
      <c r="D47" s="59" t="s">
        <v>124</v>
      </c>
      <c r="E47" s="41">
        <f>0.1*E29</f>
        <v>7.7</v>
      </c>
      <c r="F47" s="41"/>
      <c r="G47" s="24">
        <f t="shared" si="1"/>
        <v>0</v>
      </c>
    </row>
    <row r="48" spans="1:8" x14ac:dyDescent="0.3">
      <c r="B48" s="89">
        <v>3</v>
      </c>
      <c r="C48" s="58" t="s">
        <v>152</v>
      </c>
      <c r="D48" s="59" t="s">
        <v>124</v>
      </c>
      <c r="E48" s="41">
        <v>0.97499999999999998</v>
      </c>
      <c r="F48" s="41"/>
      <c r="G48" s="24">
        <f t="shared" si="1"/>
        <v>0</v>
      </c>
    </row>
    <row r="49" spans="1:8" x14ac:dyDescent="0.3">
      <c r="B49" s="57">
        <v>4</v>
      </c>
      <c r="C49" s="94" t="s">
        <v>125</v>
      </c>
      <c r="D49" s="48" t="s">
        <v>115</v>
      </c>
      <c r="E49" s="23">
        <f>0.05*E27</f>
        <v>3.85</v>
      </c>
      <c r="F49" s="21"/>
      <c r="G49" s="56">
        <f t="shared" si="1"/>
        <v>0</v>
      </c>
    </row>
    <row r="50" spans="1:8" x14ac:dyDescent="0.3">
      <c r="B50" s="57">
        <v>5</v>
      </c>
      <c r="C50" s="49" t="s">
        <v>126</v>
      </c>
      <c r="D50" s="48" t="s">
        <v>90</v>
      </c>
      <c r="E50" s="23">
        <v>13</v>
      </c>
      <c r="F50" s="21"/>
      <c r="G50" s="56">
        <f t="shared" si="1"/>
        <v>0</v>
      </c>
    </row>
    <row r="51" spans="1:8" ht="15" thickBot="1" x14ac:dyDescent="0.35">
      <c r="B51" s="41">
        <v>6</v>
      </c>
      <c r="C51" s="55" t="s">
        <v>127</v>
      </c>
      <c r="D51" s="59" t="s">
        <v>115</v>
      </c>
      <c r="E51" s="97">
        <f>E38*0.05</f>
        <v>1.9000000000000001</v>
      </c>
      <c r="F51" s="41"/>
      <c r="G51" s="56">
        <f t="shared" si="1"/>
        <v>0</v>
      </c>
    </row>
    <row r="52" spans="1:8" ht="15" thickBot="1" x14ac:dyDescent="0.35">
      <c r="B52" s="98" t="s">
        <v>128</v>
      </c>
      <c r="C52" s="99"/>
      <c r="D52" s="99"/>
      <c r="E52" s="99" t="s">
        <v>129</v>
      </c>
      <c r="F52" s="100"/>
      <c r="G52" s="35">
        <f>SUM(G46:G51)</f>
        <v>0</v>
      </c>
    </row>
    <row r="53" spans="1:8" x14ac:dyDescent="0.3">
      <c r="A53" s="61"/>
      <c r="B53" s="62"/>
      <c r="C53" s="63"/>
      <c r="D53" s="62"/>
      <c r="E53" s="63"/>
      <c r="F53" s="63"/>
      <c r="G53" s="63"/>
      <c r="H53" s="61"/>
    </row>
    <row r="54" spans="1:8" x14ac:dyDescent="0.3">
      <c r="A54" s="16" t="s">
        <v>130</v>
      </c>
      <c r="B54" s="64"/>
      <c r="C54" s="64"/>
      <c r="D54" s="64"/>
      <c r="E54" s="64"/>
      <c r="F54" s="64"/>
      <c r="G54" s="64"/>
    </row>
    <row r="55" spans="1:8" x14ac:dyDescent="0.3">
      <c r="A55" s="65" t="s">
        <v>81</v>
      </c>
      <c r="B55" s="65" t="s">
        <v>82</v>
      </c>
      <c r="C55" s="66" t="s">
        <v>83</v>
      </c>
      <c r="D55" s="67" t="s">
        <v>84</v>
      </c>
      <c r="E55" s="67" t="s">
        <v>85</v>
      </c>
      <c r="F55" s="67" t="s">
        <v>86</v>
      </c>
      <c r="G55" s="67" t="s">
        <v>87</v>
      </c>
    </row>
    <row r="56" spans="1:8" x14ac:dyDescent="0.3">
      <c r="A56" s="21">
        <v>1</v>
      </c>
      <c r="B56" s="68" t="s">
        <v>88</v>
      </c>
      <c r="C56" s="69" t="s">
        <v>131</v>
      </c>
      <c r="D56" s="70" t="s">
        <v>90</v>
      </c>
      <c r="E56" s="71">
        <v>38</v>
      </c>
      <c r="F56" s="72"/>
      <c r="G56" s="24">
        <f>E56*F56</f>
        <v>0</v>
      </c>
    </row>
    <row r="57" spans="1:8" x14ac:dyDescent="0.3">
      <c r="A57" s="21">
        <v>2</v>
      </c>
      <c r="B57" s="73" t="s">
        <v>88</v>
      </c>
      <c r="C57" s="69" t="s">
        <v>132</v>
      </c>
      <c r="D57" s="70" t="s">
        <v>90</v>
      </c>
      <c r="E57" s="71">
        <f>E56</f>
        <v>38</v>
      </c>
      <c r="F57" s="72"/>
      <c r="G57" s="24">
        <f>E57*F57</f>
        <v>0</v>
      </c>
    </row>
    <row r="58" spans="1:8" x14ac:dyDescent="0.3">
      <c r="A58" s="21">
        <v>3</v>
      </c>
      <c r="B58" s="21" t="s">
        <v>133</v>
      </c>
      <c r="C58" s="69" t="s">
        <v>134</v>
      </c>
      <c r="D58" s="70" t="s">
        <v>90</v>
      </c>
      <c r="E58" s="71">
        <f>E56</f>
        <v>38</v>
      </c>
      <c r="F58" s="72"/>
      <c r="G58" s="24">
        <f>E58*F58</f>
        <v>0</v>
      </c>
    </row>
    <row r="59" spans="1:8" ht="15" thickBot="1" x14ac:dyDescent="0.35">
      <c r="A59" s="41">
        <v>4</v>
      </c>
      <c r="B59" s="41" t="s">
        <v>135</v>
      </c>
      <c r="C59" s="74" t="s">
        <v>136</v>
      </c>
      <c r="D59" s="75" t="s">
        <v>90</v>
      </c>
      <c r="E59" s="76">
        <f>E58</f>
        <v>38</v>
      </c>
      <c r="F59" s="77"/>
      <c r="G59" s="56">
        <f>E59*F59</f>
        <v>0</v>
      </c>
    </row>
    <row r="60" spans="1:8" ht="15" thickBot="1" x14ac:dyDescent="0.35">
      <c r="A60" s="101" t="s">
        <v>137</v>
      </c>
      <c r="B60" s="102"/>
      <c r="C60" s="103"/>
      <c r="D60" s="103"/>
      <c r="E60" s="103"/>
      <c r="F60" s="105"/>
      <c r="G60" s="106">
        <f>SUM(G56:G59)</f>
        <v>0</v>
      </c>
    </row>
    <row r="61" spans="1:8" ht="15" thickBot="1" x14ac:dyDescent="0.35">
      <c r="A61" s="101" t="s">
        <v>138</v>
      </c>
      <c r="B61" s="104"/>
      <c r="C61" s="104"/>
      <c r="D61" s="104"/>
      <c r="E61" s="104"/>
      <c r="F61" s="104"/>
      <c r="G61" s="106">
        <f>G60*3</f>
        <v>0</v>
      </c>
    </row>
    <row r="63" spans="1:8" ht="15.6" x14ac:dyDescent="0.3">
      <c r="B63" s="78" t="s">
        <v>139</v>
      </c>
      <c r="C63" s="14"/>
      <c r="D63" s="14"/>
      <c r="E63" s="14"/>
      <c r="F63" s="14"/>
      <c r="G63" s="14"/>
      <c r="H63" s="79"/>
    </row>
    <row r="64" spans="1:8" x14ac:dyDescent="0.3">
      <c r="B64" s="80" t="s">
        <v>140</v>
      </c>
      <c r="C64" s="81"/>
      <c r="D64" s="81"/>
      <c r="E64" s="81"/>
      <c r="F64" s="81"/>
      <c r="G64" s="82">
        <f>G12+G20</f>
        <v>0</v>
      </c>
    </row>
    <row r="65" spans="2:8" x14ac:dyDescent="0.3">
      <c r="B65" s="80" t="s">
        <v>141</v>
      </c>
      <c r="C65" s="81"/>
      <c r="D65" s="81"/>
      <c r="E65" s="81"/>
      <c r="F65" s="81"/>
      <c r="G65" s="82">
        <f>G42</f>
        <v>0</v>
      </c>
    </row>
    <row r="66" spans="2:8" x14ac:dyDescent="0.3">
      <c r="B66" s="83" t="s">
        <v>142</v>
      </c>
      <c r="C66" s="84"/>
      <c r="D66" s="84"/>
      <c r="E66" s="84"/>
      <c r="F66" s="84"/>
      <c r="G66" s="85">
        <f>G52</f>
        <v>0</v>
      </c>
    </row>
    <row r="67" spans="2:8" x14ac:dyDescent="0.3">
      <c r="B67" s="83" t="s">
        <v>143</v>
      </c>
      <c r="C67" s="84"/>
      <c r="D67" s="84"/>
      <c r="E67" s="84"/>
      <c r="F67" s="84"/>
      <c r="G67" s="85">
        <f>G61</f>
        <v>0</v>
      </c>
    </row>
    <row r="68" spans="2:8" ht="17.399999999999999" x14ac:dyDescent="0.3">
      <c r="B68" s="80" t="s">
        <v>144</v>
      </c>
      <c r="C68" s="81"/>
      <c r="D68" s="81"/>
      <c r="E68" s="81"/>
      <c r="F68" s="81"/>
      <c r="G68" s="95">
        <f>SUM(G64:G67)</f>
        <v>0</v>
      </c>
      <c r="H68" s="86"/>
    </row>
    <row r="69" spans="2:8" ht="17.399999999999999" x14ac:dyDescent="0.3">
      <c r="B69" s="80" t="s">
        <v>145</v>
      </c>
      <c r="C69" s="81"/>
      <c r="D69" s="81"/>
      <c r="E69" s="81"/>
      <c r="F69" s="81"/>
      <c r="G69" s="95">
        <f>G68/100*21</f>
        <v>0</v>
      </c>
      <c r="H69" s="86"/>
    </row>
    <row r="70" spans="2:8" ht="17.399999999999999" x14ac:dyDescent="0.3">
      <c r="B70" s="87" t="s">
        <v>146</v>
      </c>
      <c r="C70" s="88"/>
      <c r="D70" s="88"/>
      <c r="E70" s="88"/>
      <c r="F70" s="88"/>
      <c r="G70" s="96">
        <f>SUM(G68:G69)</f>
        <v>0</v>
      </c>
      <c r="H70" s="86"/>
    </row>
  </sheetData>
  <pageMargins left="0.7" right="0.7" top="0.78749999999999998" bottom="0.78749999999999998" header="0.511811023622047" footer="0.511811023622047"/>
  <pageSetup paperSize="9" scale="48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70"/>
  <sheetViews>
    <sheetView view="pageBreakPreview" topLeftCell="A31" zoomScale="80" zoomScaleNormal="80" zoomScaleSheetLayoutView="80" zoomScalePageLayoutView="120" workbookViewId="0">
      <selection activeCell="F56" sqref="F56:F59"/>
    </sheetView>
  </sheetViews>
  <sheetFormatPr defaultColWidth="9.109375" defaultRowHeight="14.4" x14ac:dyDescent="0.3"/>
  <cols>
    <col min="1" max="1" width="9.109375" style="11"/>
    <col min="2" max="2" width="41.109375" style="11" customWidth="1"/>
    <col min="3" max="3" width="74.5546875" style="11" customWidth="1"/>
    <col min="4" max="4" width="10.6640625" style="11" customWidth="1"/>
    <col min="5" max="5" width="13.6640625" style="11" customWidth="1"/>
    <col min="6" max="6" width="11.109375" style="11" customWidth="1"/>
    <col min="7" max="7" width="20" style="11" customWidth="1"/>
    <col min="8" max="8" width="7.33203125" style="11" customWidth="1"/>
    <col min="9" max="1019" width="9.109375" style="11"/>
    <col min="1020" max="1024" width="11.5546875" style="11" customWidth="1"/>
  </cols>
  <sheetData>
    <row r="2" spans="1:7" ht="17.399999999999999" x14ac:dyDescent="0.3">
      <c r="A2" s="12" t="s">
        <v>153</v>
      </c>
      <c r="B2" s="13"/>
      <c r="C2" s="14"/>
      <c r="D2" s="14"/>
      <c r="E2" s="14"/>
      <c r="F2" s="15"/>
      <c r="G2" s="14"/>
    </row>
    <row r="3" spans="1:7" ht="18" x14ac:dyDescent="0.35">
      <c r="A3" s="2" t="s">
        <v>0</v>
      </c>
      <c r="B3" s="13"/>
      <c r="C3" s="14"/>
      <c r="D3" s="14"/>
      <c r="E3" s="14"/>
      <c r="F3" s="15"/>
      <c r="G3" s="14"/>
    </row>
    <row r="4" spans="1:7" ht="18" x14ac:dyDescent="0.35">
      <c r="A4" s="2"/>
      <c r="B4" s="13"/>
      <c r="C4" s="14"/>
      <c r="D4" s="14"/>
      <c r="E4" s="14"/>
      <c r="F4" s="15"/>
      <c r="G4" s="14"/>
    </row>
    <row r="5" spans="1:7" x14ac:dyDescent="0.3">
      <c r="A5" s="16" t="s">
        <v>11</v>
      </c>
      <c r="C5" s="16"/>
      <c r="D5" s="16"/>
      <c r="E5" s="16"/>
      <c r="F5" s="16"/>
      <c r="G5" s="16"/>
    </row>
    <row r="6" spans="1:7" x14ac:dyDescent="0.3">
      <c r="A6" s="17" t="s">
        <v>12</v>
      </c>
      <c r="B6" s="18" t="s">
        <v>13</v>
      </c>
      <c r="C6" s="19" t="s">
        <v>14</v>
      </c>
      <c r="D6" s="17" t="s">
        <v>15</v>
      </c>
      <c r="E6" s="20" t="s">
        <v>16</v>
      </c>
      <c r="F6" s="17" t="s">
        <v>17</v>
      </c>
      <c r="G6" s="17" t="s">
        <v>18</v>
      </c>
    </row>
    <row r="7" spans="1:7" x14ac:dyDescent="0.3">
      <c r="A7" s="25" t="s">
        <v>23</v>
      </c>
      <c r="B7" s="22" t="s">
        <v>24</v>
      </c>
      <c r="C7" s="22" t="s">
        <v>25</v>
      </c>
      <c r="D7" s="60">
        <v>37</v>
      </c>
      <c r="E7" s="21" t="s">
        <v>22</v>
      </c>
      <c r="F7" s="23"/>
      <c r="G7" s="24">
        <f t="shared" ref="G7:G14" si="0">F7*D7</f>
        <v>0</v>
      </c>
    </row>
    <row r="8" spans="1:7" x14ac:dyDescent="0.3">
      <c r="A8" s="25" t="s">
        <v>26</v>
      </c>
      <c r="B8" s="22" t="s">
        <v>27</v>
      </c>
      <c r="C8" s="22" t="s">
        <v>28</v>
      </c>
      <c r="D8" s="26">
        <v>30</v>
      </c>
      <c r="E8" s="21" t="s">
        <v>22</v>
      </c>
      <c r="F8" s="23"/>
      <c r="G8" s="24">
        <f t="shared" si="0"/>
        <v>0</v>
      </c>
    </row>
    <row r="9" spans="1:7" x14ac:dyDescent="0.3">
      <c r="A9" s="25" t="s">
        <v>32</v>
      </c>
      <c r="B9" s="22" t="s">
        <v>33</v>
      </c>
      <c r="C9" s="22" t="s">
        <v>34</v>
      </c>
      <c r="D9" s="26">
        <v>35</v>
      </c>
      <c r="E9" s="21" t="s">
        <v>22</v>
      </c>
      <c r="F9" s="23"/>
      <c r="G9" s="24">
        <f t="shared" si="0"/>
        <v>0</v>
      </c>
    </row>
    <row r="10" spans="1:7" x14ac:dyDescent="0.3">
      <c r="A10" s="25" t="s">
        <v>38</v>
      </c>
      <c r="B10" s="22" t="s">
        <v>39</v>
      </c>
      <c r="C10" s="22" t="s">
        <v>40</v>
      </c>
      <c r="D10" s="26">
        <v>36</v>
      </c>
      <c r="E10" s="21" t="s">
        <v>22</v>
      </c>
      <c r="F10" s="23"/>
      <c r="G10" s="24">
        <f t="shared" si="0"/>
        <v>0</v>
      </c>
    </row>
    <row r="11" spans="1:7" x14ac:dyDescent="0.3">
      <c r="A11" s="25" t="s">
        <v>41</v>
      </c>
      <c r="B11" s="22" t="s">
        <v>42</v>
      </c>
      <c r="C11" s="22" t="s">
        <v>43</v>
      </c>
      <c r="D11" s="26">
        <v>9</v>
      </c>
      <c r="E11" s="21" t="s">
        <v>22</v>
      </c>
      <c r="F11" s="23"/>
      <c r="G11" s="24">
        <f t="shared" si="0"/>
        <v>0</v>
      </c>
    </row>
    <row r="12" spans="1:7" x14ac:dyDescent="0.3">
      <c r="A12" s="25" t="s">
        <v>44</v>
      </c>
      <c r="B12" s="22" t="s">
        <v>45</v>
      </c>
      <c r="C12" s="22" t="s">
        <v>43</v>
      </c>
      <c r="D12" s="26">
        <v>12</v>
      </c>
      <c r="E12" s="21" t="s">
        <v>22</v>
      </c>
      <c r="F12" s="23"/>
      <c r="G12" s="24">
        <f t="shared" si="0"/>
        <v>0</v>
      </c>
    </row>
    <row r="13" spans="1:7" x14ac:dyDescent="0.3">
      <c r="A13" s="25" t="s">
        <v>49</v>
      </c>
      <c r="B13" s="22" t="s">
        <v>50</v>
      </c>
      <c r="C13" s="22" t="s">
        <v>51</v>
      </c>
      <c r="D13" s="26">
        <v>30</v>
      </c>
      <c r="E13" s="21" t="s">
        <v>22</v>
      </c>
      <c r="F13" s="23"/>
      <c r="G13" s="24">
        <f t="shared" si="0"/>
        <v>0</v>
      </c>
    </row>
    <row r="14" spans="1:7" x14ac:dyDescent="0.3">
      <c r="A14" s="28" t="s">
        <v>55</v>
      </c>
      <c r="B14" s="29" t="s">
        <v>56</v>
      </c>
      <c r="C14" s="29" t="s">
        <v>57</v>
      </c>
      <c r="D14" s="30">
        <v>45</v>
      </c>
      <c r="E14" s="21" t="s">
        <v>22</v>
      </c>
      <c r="F14" s="23"/>
      <c r="G14" s="24">
        <f t="shared" si="0"/>
        <v>0</v>
      </c>
    </row>
    <row r="15" spans="1:7" x14ac:dyDescent="0.3">
      <c r="A15" s="31" t="s">
        <v>58</v>
      </c>
      <c r="B15" s="32"/>
      <c r="C15" s="33"/>
      <c r="D15" s="32">
        <f>SUM(D7:D14)</f>
        <v>234</v>
      </c>
      <c r="E15" s="32"/>
      <c r="F15" s="34"/>
      <c r="G15" s="35">
        <f>SUM(G7:G14)</f>
        <v>0</v>
      </c>
    </row>
    <row r="16" spans="1:7" ht="15.6" x14ac:dyDescent="0.3">
      <c r="A16" s="36"/>
      <c r="B16" s="37"/>
      <c r="C16" s="38"/>
      <c r="D16" s="38"/>
      <c r="E16" s="39"/>
      <c r="F16" s="38"/>
      <c r="G16" s="40"/>
    </row>
    <row r="17" spans="1:8" x14ac:dyDescent="0.3">
      <c r="A17" s="16" t="s">
        <v>59</v>
      </c>
      <c r="C17" s="16"/>
      <c r="D17" s="16"/>
      <c r="E17" s="16"/>
      <c r="F17" s="16"/>
      <c r="G17" s="16"/>
    </row>
    <row r="18" spans="1:8" x14ac:dyDescent="0.3">
      <c r="A18" s="17" t="s">
        <v>12</v>
      </c>
      <c r="B18" s="18" t="s">
        <v>13</v>
      </c>
      <c r="C18" s="19" t="s">
        <v>14</v>
      </c>
      <c r="D18" s="17" t="s">
        <v>15</v>
      </c>
      <c r="E18" s="20" t="s">
        <v>16</v>
      </c>
      <c r="F18" s="17" t="s">
        <v>17</v>
      </c>
      <c r="G18" s="17" t="s">
        <v>18</v>
      </c>
    </row>
    <row r="19" spans="1:8" x14ac:dyDescent="0.3">
      <c r="A19" s="25" t="s">
        <v>60</v>
      </c>
      <c r="B19" s="29" t="s">
        <v>61</v>
      </c>
      <c r="C19" s="22" t="s">
        <v>62</v>
      </c>
      <c r="D19" s="30">
        <v>54</v>
      </c>
      <c r="E19" s="41" t="s">
        <v>63</v>
      </c>
      <c r="F19" s="42"/>
      <c r="G19" s="24">
        <f>F19*D19</f>
        <v>0</v>
      </c>
    </row>
    <row r="20" spans="1:8" x14ac:dyDescent="0.3">
      <c r="A20" s="25" t="s">
        <v>64</v>
      </c>
      <c r="B20" s="29" t="s">
        <v>65</v>
      </c>
      <c r="C20" s="22" t="s">
        <v>66</v>
      </c>
      <c r="D20" s="30">
        <v>54</v>
      </c>
      <c r="E20" s="41" t="s">
        <v>63</v>
      </c>
      <c r="F20" s="42"/>
      <c r="G20" s="24">
        <f>F20*D20</f>
        <v>0</v>
      </c>
    </row>
    <row r="21" spans="1:8" x14ac:dyDescent="0.3">
      <c r="A21" s="25" t="s">
        <v>67</v>
      </c>
      <c r="B21" s="22" t="s">
        <v>68</v>
      </c>
      <c r="C21" s="22" t="s">
        <v>69</v>
      </c>
      <c r="D21" s="26">
        <v>105</v>
      </c>
      <c r="E21" s="41" t="s">
        <v>63</v>
      </c>
      <c r="F21" s="23"/>
      <c r="G21" s="24">
        <f>F21*D21</f>
        <v>0</v>
      </c>
    </row>
    <row r="22" spans="1:8" x14ac:dyDescent="0.3">
      <c r="A22" s="43" t="s">
        <v>70</v>
      </c>
      <c r="B22" s="22" t="s">
        <v>71</v>
      </c>
      <c r="C22" s="22" t="s">
        <v>72</v>
      </c>
      <c r="D22" s="26">
        <v>105</v>
      </c>
      <c r="E22" s="21" t="s">
        <v>63</v>
      </c>
      <c r="F22" s="23"/>
      <c r="G22" s="24">
        <f>F22*D22</f>
        <v>0</v>
      </c>
    </row>
    <row r="23" spans="1:8" x14ac:dyDescent="0.3">
      <c r="A23" s="44" t="s">
        <v>73</v>
      </c>
      <c r="B23" s="22" t="s">
        <v>74</v>
      </c>
      <c r="C23" s="22" t="s">
        <v>75</v>
      </c>
      <c r="D23" s="26">
        <v>30</v>
      </c>
      <c r="E23" s="21" t="s">
        <v>63</v>
      </c>
      <c r="F23" s="23"/>
      <c r="G23" s="24">
        <f>F23*D23</f>
        <v>0</v>
      </c>
    </row>
    <row r="24" spans="1:8" x14ac:dyDescent="0.3">
      <c r="A24" s="31" t="s">
        <v>58</v>
      </c>
      <c r="B24" s="32"/>
      <c r="C24" s="33"/>
      <c r="D24" s="32">
        <f>SUM(D19:D23)</f>
        <v>348</v>
      </c>
      <c r="E24" s="32"/>
      <c r="F24" s="34"/>
      <c r="G24" s="35">
        <f>SUM(G19:G23)</f>
        <v>0</v>
      </c>
    </row>
    <row r="25" spans="1:8" ht="17.399999999999999" x14ac:dyDescent="0.3">
      <c r="A25" s="45"/>
      <c r="B25" s="13"/>
      <c r="C25" s="14"/>
      <c r="D25" s="14"/>
      <c r="E25" s="14"/>
      <c r="F25" s="15"/>
      <c r="G25" s="14"/>
      <c r="H25" s="14"/>
    </row>
    <row r="26" spans="1:8" ht="15.6" x14ac:dyDescent="0.3">
      <c r="A26" s="16" t="s">
        <v>80</v>
      </c>
      <c r="B26" s="16"/>
      <c r="C26" s="16"/>
      <c r="D26" s="16"/>
      <c r="E26" s="16"/>
      <c r="F26" s="16"/>
      <c r="G26" s="16"/>
      <c r="H26" s="40"/>
    </row>
    <row r="27" spans="1:8" ht="15.6" x14ac:dyDescent="0.3">
      <c r="A27" s="46" t="s">
        <v>81</v>
      </c>
      <c r="B27" s="46" t="s">
        <v>82</v>
      </c>
      <c r="C27" s="47" t="s">
        <v>83</v>
      </c>
      <c r="D27" s="46" t="s">
        <v>84</v>
      </c>
      <c r="E27" s="46" t="s">
        <v>85</v>
      </c>
      <c r="F27" s="46" t="s">
        <v>86</v>
      </c>
      <c r="G27" s="46" t="s">
        <v>87</v>
      </c>
      <c r="H27" s="40"/>
    </row>
    <row r="28" spans="1:8" ht="29.25" customHeight="1" x14ac:dyDescent="0.3">
      <c r="A28" s="21">
        <v>1</v>
      </c>
      <c r="B28" s="21" t="s">
        <v>88</v>
      </c>
      <c r="C28" s="93" t="s">
        <v>89</v>
      </c>
      <c r="D28" s="21" t="s">
        <v>90</v>
      </c>
      <c r="E28" s="21">
        <v>36</v>
      </c>
      <c r="F28" s="21"/>
      <c r="G28" s="24">
        <f t="shared" ref="G28:G43" si="1">E28*F28</f>
        <v>0</v>
      </c>
      <c r="H28" s="40"/>
    </row>
    <row r="29" spans="1:8" ht="15.6" x14ac:dyDescent="0.3">
      <c r="A29" s="21">
        <v>2</v>
      </c>
      <c r="B29" s="21" t="s">
        <v>148</v>
      </c>
      <c r="C29" s="93" t="s">
        <v>149</v>
      </c>
      <c r="D29" s="21" t="s">
        <v>90</v>
      </c>
      <c r="E29" s="21">
        <v>13</v>
      </c>
      <c r="F29" s="21"/>
      <c r="G29" s="24">
        <f t="shared" si="1"/>
        <v>0</v>
      </c>
      <c r="H29" s="40"/>
    </row>
    <row r="30" spans="1:8" ht="15.6" x14ac:dyDescent="0.3">
      <c r="A30" s="21">
        <v>3</v>
      </c>
      <c r="B30" s="21" t="s">
        <v>91</v>
      </c>
      <c r="C30" s="94" t="s">
        <v>92</v>
      </c>
      <c r="D30" s="21" t="s">
        <v>90</v>
      </c>
      <c r="E30" s="21">
        <f>E28</f>
        <v>36</v>
      </c>
      <c r="F30" s="21"/>
      <c r="G30" s="24">
        <f t="shared" si="1"/>
        <v>0</v>
      </c>
      <c r="H30" s="40"/>
    </row>
    <row r="31" spans="1:8" ht="15.6" x14ac:dyDescent="0.3">
      <c r="A31" s="21">
        <v>4</v>
      </c>
      <c r="B31" s="21" t="s">
        <v>88</v>
      </c>
      <c r="C31" s="94" t="s">
        <v>93</v>
      </c>
      <c r="D31" s="21" t="s">
        <v>90</v>
      </c>
      <c r="E31" s="21">
        <f>E30</f>
        <v>36</v>
      </c>
      <c r="F31" s="21"/>
      <c r="G31" s="24">
        <f t="shared" si="1"/>
        <v>0</v>
      </c>
      <c r="H31" s="40"/>
    </row>
    <row r="32" spans="1:8" ht="15.6" x14ac:dyDescent="0.3">
      <c r="A32" s="21">
        <v>5</v>
      </c>
      <c r="B32" s="48" t="s">
        <v>94</v>
      </c>
      <c r="C32" s="49" t="s">
        <v>95</v>
      </c>
      <c r="D32" s="21" t="s">
        <v>90</v>
      </c>
      <c r="E32" s="21">
        <f>E30</f>
        <v>36</v>
      </c>
      <c r="F32" s="21"/>
      <c r="G32" s="24">
        <f t="shared" si="1"/>
        <v>0</v>
      </c>
      <c r="H32" s="40"/>
    </row>
    <row r="33" spans="1:8" ht="15.6" x14ac:dyDescent="0.3">
      <c r="A33" s="21">
        <v>6</v>
      </c>
      <c r="B33" s="48" t="s">
        <v>88</v>
      </c>
      <c r="C33" s="49" t="s">
        <v>96</v>
      </c>
      <c r="D33" s="21" t="s">
        <v>90</v>
      </c>
      <c r="E33" s="50">
        <f>E30</f>
        <v>36</v>
      </c>
      <c r="F33" s="21"/>
      <c r="G33" s="24">
        <f t="shared" si="1"/>
        <v>0</v>
      </c>
      <c r="H33" s="40"/>
    </row>
    <row r="34" spans="1:8" ht="15.6" x14ac:dyDescent="0.3">
      <c r="A34" s="21">
        <v>7</v>
      </c>
      <c r="B34" s="21" t="s">
        <v>88</v>
      </c>
      <c r="C34" s="49" t="s">
        <v>97</v>
      </c>
      <c r="D34" s="21" t="s">
        <v>90</v>
      </c>
      <c r="E34" s="21">
        <f>E30</f>
        <v>36</v>
      </c>
      <c r="F34" s="21"/>
      <c r="G34" s="24">
        <f t="shared" si="1"/>
        <v>0</v>
      </c>
      <c r="H34" s="40"/>
    </row>
    <row r="35" spans="1:8" ht="15.6" x14ac:dyDescent="0.3">
      <c r="A35" s="21">
        <v>8</v>
      </c>
      <c r="B35" s="51" t="s">
        <v>88</v>
      </c>
      <c r="C35" s="49" t="s">
        <v>98</v>
      </c>
      <c r="D35" s="21" t="s">
        <v>99</v>
      </c>
      <c r="E35" s="21">
        <f>D15+D24</f>
        <v>582</v>
      </c>
      <c r="F35" s="21"/>
      <c r="G35" s="24">
        <f t="shared" si="1"/>
        <v>0</v>
      </c>
      <c r="H35" s="40"/>
    </row>
    <row r="36" spans="1:8" ht="15.6" x14ac:dyDescent="0.3">
      <c r="A36" s="21">
        <v>9</v>
      </c>
      <c r="B36" s="21" t="s">
        <v>100</v>
      </c>
      <c r="C36" s="49" t="s">
        <v>101</v>
      </c>
      <c r="D36" s="21" t="s">
        <v>99</v>
      </c>
      <c r="E36" s="21">
        <f>D15</f>
        <v>234</v>
      </c>
      <c r="F36" s="21"/>
      <c r="G36" s="24">
        <f t="shared" si="1"/>
        <v>0</v>
      </c>
      <c r="H36" s="40"/>
    </row>
    <row r="37" spans="1:8" ht="29.25" customHeight="1" x14ac:dyDescent="0.3">
      <c r="A37" s="21">
        <v>10</v>
      </c>
      <c r="B37" s="21" t="s">
        <v>102</v>
      </c>
      <c r="C37" s="52" t="s">
        <v>103</v>
      </c>
      <c r="D37" s="21" t="s">
        <v>99</v>
      </c>
      <c r="E37" s="21">
        <f>E36</f>
        <v>234</v>
      </c>
      <c r="F37" s="21"/>
      <c r="G37" s="24">
        <f t="shared" si="1"/>
        <v>0</v>
      </c>
      <c r="H37" s="40"/>
    </row>
    <row r="38" spans="1:8" ht="15.6" x14ac:dyDescent="0.3">
      <c r="A38" s="21">
        <v>11</v>
      </c>
      <c r="B38" s="21" t="s">
        <v>88</v>
      </c>
      <c r="C38" s="49" t="s">
        <v>104</v>
      </c>
      <c r="D38" s="21" t="s">
        <v>99</v>
      </c>
      <c r="E38" s="21">
        <f>E36</f>
        <v>234</v>
      </c>
      <c r="F38" s="21"/>
      <c r="G38" s="24">
        <f t="shared" si="1"/>
        <v>0</v>
      </c>
      <c r="H38" s="40"/>
    </row>
    <row r="39" spans="1:8" ht="15.6" x14ac:dyDescent="0.3">
      <c r="A39" s="21">
        <v>12</v>
      </c>
      <c r="B39" s="21" t="s">
        <v>105</v>
      </c>
      <c r="C39" s="49" t="s">
        <v>106</v>
      </c>
      <c r="D39" s="21" t="s">
        <v>99</v>
      </c>
      <c r="E39" s="21">
        <f>D24</f>
        <v>348</v>
      </c>
      <c r="F39" s="21"/>
      <c r="G39" s="24">
        <f t="shared" si="1"/>
        <v>0</v>
      </c>
      <c r="H39" s="40"/>
    </row>
    <row r="40" spans="1:8" ht="15.6" x14ac:dyDescent="0.3">
      <c r="A40" s="21">
        <v>13</v>
      </c>
      <c r="B40" s="21" t="s">
        <v>107</v>
      </c>
      <c r="C40" s="49" t="s">
        <v>108</v>
      </c>
      <c r="D40" s="21" t="s">
        <v>99</v>
      </c>
      <c r="E40" s="21">
        <f>E39</f>
        <v>348</v>
      </c>
      <c r="F40" s="21"/>
      <c r="G40" s="24">
        <f t="shared" si="1"/>
        <v>0</v>
      </c>
      <c r="H40" s="40"/>
    </row>
    <row r="41" spans="1:8" ht="15.6" x14ac:dyDescent="0.3">
      <c r="A41" s="21">
        <v>14</v>
      </c>
      <c r="B41" s="21" t="s">
        <v>111</v>
      </c>
      <c r="C41" s="49" t="s">
        <v>112</v>
      </c>
      <c r="D41" s="21" t="s">
        <v>90</v>
      </c>
      <c r="E41" s="21">
        <f>E30</f>
        <v>36</v>
      </c>
      <c r="F41" s="21"/>
      <c r="G41" s="24">
        <f t="shared" si="1"/>
        <v>0</v>
      </c>
      <c r="H41" s="40"/>
    </row>
    <row r="42" spans="1:8" ht="15.6" x14ac:dyDescent="0.3">
      <c r="A42" s="21">
        <v>15</v>
      </c>
      <c r="B42" s="48" t="s">
        <v>113</v>
      </c>
      <c r="C42" s="53" t="s">
        <v>114</v>
      </c>
      <c r="D42" s="23" t="s">
        <v>115</v>
      </c>
      <c r="E42" s="23">
        <f>0.02*E34</f>
        <v>0.72</v>
      </c>
      <c r="F42" s="54"/>
      <c r="G42" s="24">
        <f t="shared" si="1"/>
        <v>0</v>
      </c>
      <c r="H42" s="40"/>
    </row>
    <row r="43" spans="1:8" ht="15" thickBot="1" x14ac:dyDescent="0.35">
      <c r="A43" s="41">
        <v>16</v>
      </c>
      <c r="B43" s="41" t="s">
        <v>116</v>
      </c>
      <c r="C43" s="55" t="s">
        <v>117</v>
      </c>
      <c r="D43" s="41" t="s">
        <v>118</v>
      </c>
      <c r="E43" s="41">
        <f>0.08*E34</f>
        <v>2.88</v>
      </c>
      <c r="F43" s="41"/>
      <c r="G43" s="56">
        <f t="shared" si="1"/>
        <v>0</v>
      </c>
    </row>
    <row r="44" spans="1:8" ht="15" thickBot="1" x14ac:dyDescent="0.35">
      <c r="A44" s="31" t="s">
        <v>58</v>
      </c>
      <c r="B44" s="33"/>
      <c r="C44" s="33"/>
      <c r="D44" s="32"/>
      <c r="E44" s="32"/>
      <c r="F44" s="32"/>
      <c r="G44" s="35">
        <f>SUM(G28:G43)</f>
        <v>0</v>
      </c>
    </row>
    <row r="46" spans="1:8" x14ac:dyDescent="0.3">
      <c r="B46" s="16" t="s">
        <v>119</v>
      </c>
      <c r="C46" s="16"/>
      <c r="D46" s="16"/>
      <c r="E46" s="16"/>
      <c r="F46" s="16"/>
      <c r="G46" s="16"/>
    </row>
    <row r="47" spans="1:8" x14ac:dyDescent="0.3">
      <c r="B47" s="46" t="s">
        <v>120</v>
      </c>
      <c r="C47" s="47" t="s">
        <v>121</v>
      </c>
      <c r="D47" s="46" t="s">
        <v>84</v>
      </c>
      <c r="E47" s="46" t="s">
        <v>85</v>
      </c>
      <c r="F47" s="46" t="s">
        <v>86</v>
      </c>
      <c r="G47" s="46" t="s">
        <v>87</v>
      </c>
    </row>
    <row r="48" spans="1:8" x14ac:dyDescent="0.3">
      <c r="B48" s="21">
        <v>1</v>
      </c>
      <c r="C48" s="49" t="s">
        <v>122</v>
      </c>
      <c r="D48" s="48" t="s">
        <v>99</v>
      </c>
      <c r="E48" s="21">
        <f>E38</f>
        <v>234</v>
      </c>
      <c r="F48" s="21"/>
      <c r="G48" s="24">
        <f>E48*F48</f>
        <v>0</v>
      </c>
    </row>
    <row r="49" spans="1:8" x14ac:dyDescent="0.3">
      <c r="B49" s="57">
        <v>2</v>
      </c>
      <c r="C49" s="58" t="s">
        <v>123</v>
      </c>
      <c r="D49" s="59" t="s">
        <v>124</v>
      </c>
      <c r="E49" s="41">
        <f>0.1*E30</f>
        <v>3.6</v>
      </c>
      <c r="F49" s="41"/>
      <c r="G49" s="24">
        <f>E49*F49</f>
        <v>0</v>
      </c>
    </row>
    <row r="50" spans="1:8" x14ac:dyDescent="0.3">
      <c r="B50" s="57">
        <v>3</v>
      </c>
      <c r="C50" s="94" t="s">
        <v>125</v>
      </c>
      <c r="D50" s="48" t="s">
        <v>115</v>
      </c>
      <c r="E50" s="23">
        <f>0.05*E30</f>
        <v>1.8</v>
      </c>
      <c r="F50" s="21"/>
      <c r="G50" s="56">
        <f>E50*F50</f>
        <v>0</v>
      </c>
    </row>
    <row r="51" spans="1:8" ht="15" thickBot="1" x14ac:dyDescent="0.35">
      <c r="B51" s="41">
        <v>4</v>
      </c>
      <c r="C51" s="55" t="s">
        <v>127</v>
      </c>
      <c r="D51" s="59" t="s">
        <v>115</v>
      </c>
      <c r="E51" s="97">
        <f>E28*0.05</f>
        <v>1.8</v>
      </c>
      <c r="F51" s="41"/>
      <c r="G51" s="56">
        <f>E51*F51</f>
        <v>0</v>
      </c>
    </row>
    <row r="52" spans="1:8" ht="15" thickBot="1" x14ac:dyDescent="0.35">
      <c r="B52" s="98" t="s">
        <v>128</v>
      </c>
      <c r="C52" s="99"/>
      <c r="D52" s="99"/>
      <c r="E52" s="99" t="s">
        <v>129</v>
      </c>
      <c r="F52" s="100"/>
      <c r="G52" s="35">
        <f>SUM(G48:G51)</f>
        <v>0</v>
      </c>
    </row>
    <row r="53" spans="1:8" x14ac:dyDescent="0.3">
      <c r="A53" s="61"/>
      <c r="B53" s="62"/>
      <c r="C53" s="63"/>
      <c r="D53" s="62"/>
      <c r="E53" s="63"/>
      <c r="F53" s="63"/>
      <c r="G53" s="63"/>
      <c r="H53" s="61"/>
    </row>
    <row r="54" spans="1:8" x14ac:dyDescent="0.3">
      <c r="A54" s="16" t="s">
        <v>130</v>
      </c>
      <c r="B54" s="64"/>
      <c r="C54" s="64"/>
      <c r="D54" s="64"/>
      <c r="E54" s="64"/>
      <c r="F54" s="64"/>
      <c r="G54" s="64"/>
    </row>
    <row r="55" spans="1:8" x14ac:dyDescent="0.3">
      <c r="A55" s="65" t="s">
        <v>81</v>
      </c>
      <c r="B55" s="65" t="s">
        <v>82</v>
      </c>
      <c r="C55" s="66" t="s">
        <v>83</v>
      </c>
      <c r="D55" s="67" t="s">
        <v>84</v>
      </c>
      <c r="E55" s="67" t="s">
        <v>85</v>
      </c>
      <c r="F55" s="67" t="s">
        <v>86</v>
      </c>
      <c r="G55" s="67" t="s">
        <v>87</v>
      </c>
    </row>
    <row r="56" spans="1:8" x14ac:dyDescent="0.3">
      <c r="A56" s="21">
        <v>1</v>
      </c>
      <c r="B56" s="68" t="s">
        <v>88</v>
      </c>
      <c r="C56" s="69" t="s">
        <v>131</v>
      </c>
      <c r="D56" s="70" t="s">
        <v>90</v>
      </c>
      <c r="E56" s="71">
        <f>E30</f>
        <v>36</v>
      </c>
      <c r="F56" s="72"/>
      <c r="G56" s="24">
        <f>E56*F56</f>
        <v>0</v>
      </c>
    </row>
    <row r="57" spans="1:8" x14ac:dyDescent="0.3">
      <c r="A57" s="21">
        <v>2</v>
      </c>
      <c r="B57" s="73" t="s">
        <v>88</v>
      </c>
      <c r="C57" s="69" t="s">
        <v>132</v>
      </c>
      <c r="D57" s="70" t="s">
        <v>90</v>
      </c>
      <c r="E57" s="71">
        <f>E56</f>
        <v>36</v>
      </c>
      <c r="F57" s="72"/>
      <c r="G57" s="24">
        <f>E57*F57</f>
        <v>0</v>
      </c>
    </row>
    <row r="58" spans="1:8" x14ac:dyDescent="0.3">
      <c r="A58" s="21">
        <v>3</v>
      </c>
      <c r="B58" s="21" t="s">
        <v>133</v>
      </c>
      <c r="C58" s="69" t="s">
        <v>134</v>
      </c>
      <c r="D58" s="70" t="s">
        <v>90</v>
      </c>
      <c r="E58" s="71">
        <f>E56</f>
        <v>36</v>
      </c>
      <c r="F58" s="72"/>
      <c r="G58" s="24">
        <f>E58*F58</f>
        <v>0</v>
      </c>
    </row>
    <row r="59" spans="1:8" ht="15" thickBot="1" x14ac:dyDescent="0.35">
      <c r="A59" s="41">
        <v>4</v>
      </c>
      <c r="B59" s="41" t="s">
        <v>135</v>
      </c>
      <c r="C59" s="74" t="s">
        <v>136</v>
      </c>
      <c r="D59" s="75" t="s">
        <v>90</v>
      </c>
      <c r="E59" s="76">
        <f>E58</f>
        <v>36</v>
      </c>
      <c r="F59" s="77"/>
      <c r="G59" s="56">
        <f>E59*F59</f>
        <v>0</v>
      </c>
    </row>
    <row r="60" spans="1:8" ht="15" thickBot="1" x14ac:dyDescent="0.35">
      <c r="A60" s="101" t="s">
        <v>137</v>
      </c>
      <c r="B60" s="102"/>
      <c r="C60" s="103"/>
      <c r="D60" s="103"/>
      <c r="E60" s="103"/>
      <c r="F60" s="105"/>
      <c r="G60" s="106">
        <f>SUM(G56:G59)</f>
        <v>0</v>
      </c>
    </row>
    <row r="61" spans="1:8" ht="15" thickBot="1" x14ac:dyDescent="0.35">
      <c r="A61" s="101" t="s">
        <v>138</v>
      </c>
      <c r="B61" s="104"/>
      <c r="C61" s="104"/>
      <c r="D61" s="104"/>
      <c r="E61" s="104"/>
      <c r="F61" s="104"/>
      <c r="G61" s="106">
        <f>G60*3</f>
        <v>0</v>
      </c>
    </row>
    <row r="63" spans="1:8" ht="15.6" x14ac:dyDescent="0.3">
      <c r="B63" s="78" t="s">
        <v>139</v>
      </c>
      <c r="C63" s="14"/>
      <c r="D63" s="14"/>
      <c r="E63" s="14"/>
      <c r="F63" s="14"/>
      <c r="G63" s="14"/>
      <c r="H63" s="79"/>
    </row>
    <row r="64" spans="1:8" x14ac:dyDescent="0.3">
      <c r="B64" s="80" t="s">
        <v>140</v>
      </c>
      <c r="C64" s="81"/>
      <c r="D64" s="81"/>
      <c r="E64" s="81"/>
      <c r="F64" s="81"/>
      <c r="G64" s="82">
        <f>G15+G24</f>
        <v>0</v>
      </c>
    </row>
    <row r="65" spans="2:8" x14ac:dyDescent="0.3">
      <c r="B65" s="80" t="s">
        <v>141</v>
      </c>
      <c r="C65" s="81"/>
      <c r="D65" s="81"/>
      <c r="E65" s="81"/>
      <c r="F65" s="81"/>
      <c r="G65" s="82">
        <f>G44</f>
        <v>0</v>
      </c>
    </row>
    <row r="66" spans="2:8" x14ac:dyDescent="0.3">
      <c r="B66" s="83" t="s">
        <v>142</v>
      </c>
      <c r="C66" s="84"/>
      <c r="D66" s="84"/>
      <c r="E66" s="84"/>
      <c r="F66" s="84"/>
      <c r="G66" s="85">
        <f>G52</f>
        <v>0</v>
      </c>
    </row>
    <row r="67" spans="2:8" x14ac:dyDescent="0.3">
      <c r="B67" s="83" t="s">
        <v>143</v>
      </c>
      <c r="C67" s="84"/>
      <c r="D67" s="84"/>
      <c r="E67" s="84"/>
      <c r="F67" s="84"/>
      <c r="G67" s="85">
        <f>G61</f>
        <v>0</v>
      </c>
    </row>
    <row r="68" spans="2:8" ht="17.399999999999999" x14ac:dyDescent="0.3">
      <c r="B68" s="80" t="s">
        <v>144</v>
      </c>
      <c r="C68" s="81"/>
      <c r="D68" s="81"/>
      <c r="E68" s="81"/>
      <c r="F68" s="81"/>
      <c r="G68" s="95">
        <f>SUM(G64:G67)</f>
        <v>0</v>
      </c>
      <c r="H68" s="86"/>
    </row>
    <row r="69" spans="2:8" ht="17.399999999999999" x14ac:dyDescent="0.3">
      <c r="B69" s="80" t="s">
        <v>145</v>
      </c>
      <c r="C69" s="81"/>
      <c r="D69" s="81"/>
      <c r="E69" s="81"/>
      <c r="F69" s="81"/>
      <c r="G69" s="95">
        <f>G68/100*21</f>
        <v>0</v>
      </c>
      <c r="H69" s="86"/>
    </row>
    <row r="70" spans="2:8" ht="17.399999999999999" x14ac:dyDescent="0.3">
      <c r="B70" s="87" t="s">
        <v>146</v>
      </c>
      <c r="C70" s="88"/>
      <c r="D70" s="88"/>
      <c r="E70" s="88"/>
      <c r="F70" s="88"/>
      <c r="G70" s="96">
        <f>SUM(G68:G69)</f>
        <v>0</v>
      </c>
      <c r="H70" s="86"/>
    </row>
  </sheetData>
  <pageMargins left="0.7" right="0.7" top="0.78749999999999998" bottom="0.78749999999999998" header="0.511811023622047" footer="0.511811023622047"/>
  <pageSetup paperSize="9" scale="48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0"/>
  <sheetViews>
    <sheetView view="pageBreakPreview" zoomScale="90" zoomScaleNormal="80" zoomScaleSheetLayoutView="90" zoomScalePageLayoutView="120" workbookViewId="0">
      <selection activeCell="J19" sqref="J19"/>
    </sheetView>
  </sheetViews>
  <sheetFormatPr defaultColWidth="8.6640625" defaultRowHeight="14.4" x14ac:dyDescent="0.3"/>
  <cols>
    <col min="2" max="2" width="19.109375" customWidth="1"/>
    <col min="3" max="3" width="22.33203125" customWidth="1"/>
    <col min="4" max="4" width="32.5546875" customWidth="1"/>
  </cols>
  <sheetData>
    <row r="2" spans="2:4" ht="17.399999999999999" x14ac:dyDescent="0.3">
      <c r="B2" s="12" t="s">
        <v>170</v>
      </c>
    </row>
    <row r="3" spans="2:4" ht="18" x14ac:dyDescent="0.35">
      <c r="B3" s="2" t="s">
        <v>0</v>
      </c>
    </row>
    <row r="5" spans="2:4" ht="17.399999999999999" x14ac:dyDescent="0.3">
      <c r="B5" s="12" t="s">
        <v>154</v>
      </c>
    </row>
    <row r="6" spans="2:4" ht="17.399999999999999" x14ac:dyDescent="0.3">
      <c r="C6" s="12" t="s">
        <v>155</v>
      </c>
      <c r="D6" s="12" t="s">
        <v>156</v>
      </c>
    </row>
    <row r="7" spans="2:4" ht="18" x14ac:dyDescent="0.35">
      <c r="B7" s="90" t="s">
        <v>157</v>
      </c>
      <c r="C7" s="91">
        <f>'ZÁHON A'!G73</f>
        <v>0</v>
      </c>
      <c r="D7" s="91">
        <f>'ZÁHON A'!G75</f>
        <v>0</v>
      </c>
    </row>
    <row r="8" spans="2:4" ht="18" x14ac:dyDescent="0.35">
      <c r="B8" s="90" t="s">
        <v>158</v>
      </c>
      <c r="C8" s="91">
        <f>'ZÁHON B'!G68</f>
        <v>0</v>
      </c>
      <c r="D8" s="91">
        <f>'ZÁHON B'!G70</f>
        <v>0</v>
      </c>
    </row>
    <row r="9" spans="2:4" ht="18" x14ac:dyDescent="0.35">
      <c r="B9" s="90" t="s">
        <v>159</v>
      </c>
      <c r="C9" s="91">
        <f>'ZÁHON C'!G68</f>
        <v>0</v>
      </c>
      <c r="D9" s="91">
        <f>'ZÁHON C'!G70</f>
        <v>0</v>
      </c>
    </row>
    <row r="10" spans="2:4" ht="17.399999999999999" x14ac:dyDescent="0.3">
      <c r="C10" s="92">
        <f>SUM(C7:C9)</f>
        <v>0</v>
      </c>
      <c r="D10" s="92">
        <f>SUM(D7:D9)</f>
        <v>0</v>
      </c>
    </row>
  </sheetData>
  <pageMargins left="0.7" right="0.7" top="0.78749999999999998" bottom="0.78749999999999998" header="0.511811023622047" footer="0.511811023622047"/>
  <pageSetup paperSize="9" scale="74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view="pageBreakPreview" zoomScale="120" zoomScaleNormal="75" zoomScalePageLayoutView="120" workbookViewId="0"/>
  </sheetViews>
  <sheetFormatPr defaultColWidth="11.5546875" defaultRowHeight="14.4" x14ac:dyDescent="0.3"/>
  <sheetData>
    <row r="1" spans="1:1" x14ac:dyDescent="0.3">
      <c r="A1" t="s">
        <v>160</v>
      </c>
    </row>
    <row r="2" spans="1:1" x14ac:dyDescent="0.3">
      <c r="A2" t="s">
        <v>161</v>
      </c>
    </row>
    <row r="3" spans="1:1" x14ac:dyDescent="0.3">
      <c r="A3" t="s">
        <v>162</v>
      </c>
    </row>
    <row r="4" spans="1:1" x14ac:dyDescent="0.3">
      <c r="A4" t="s">
        <v>162</v>
      </c>
    </row>
    <row r="5" spans="1:1" x14ac:dyDescent="0.3">
      <c r="A5" t="s">
        <v>162</v>
      </c>
    </row>
    <row r="6" spans="1:1" x14ac:dyDescent="0.3">
      <c r="A6" t="s">
        <v>162</v>
      </c>
    </row>
    <row r="7" spans="1:1" x14ac:dyDescent="0.3">
      <c r="A7" t="s">
        <v>162</v>
      </c>
    </row>
    <row r="8" spans="1:1" x14ac:dyDescent="0.3">
      <c r="A8" t="s">
        <v>163</v>
      </c>
    </row>
    <row r="9" spans="1:1" x14ac:dyDescent="0.3">
      <c r="A9" t="s">
        <v>163</v>
      </c>
    </row>
    <row r="10" spans="1:1" x14ac:dyDescent="0.3">
      <c r="A10" t="s">
        <v>163</v>
      </c>
    </row>
    <row r="11" spans="1:1" x14ac:dyDescent="0.3">
      <c r="A11" t="s">
        <v>163</v>
      </c>
    </row>
    <row r="12" spans="1:1" x14ac:dyDescent="0.3">
      <c r="A12" t="s">
        <v>163</v>
      </c>
    </row>
    <row r="13" spans="1:1" x14ac:dyDescent="0.3">
      <c r="A13" t="s">
        <v>164</v>
      </c>
    </row>
    <row r="14" spans="1:1" x14ac:dyDescent="0.3">
      <c r="A14" t="s">
        <v>164</v>
      </c>
    </row>
    <row r="15" spans="1:1" x14ac:dyDescent="0.3">
      <c r="A15" t="s">
        <v>164</v>
      </c>
    </row>
    <row r="16" spans="1:1" x14ac:dyDescent="0.3">
      <c r="A16" t="s">
        <v>164</v>
      </c>
    </row>
    <row r="17" spans="1:1" x14ac:dyDescent="0.3">
      <c r="A17" t="s">
        <v>164</v>
      </c>
    </row>
    <row r="18" spans="1:1" x14ac:dyDescent="0.3">
      <c r="A18" t="s">
        <v>165</v>
      </c>
    </row>
    <row r="19" spans="1:1" x14ac:dyDescent="0.3">
      <c r="A19" t="s">
        <v>165</v>
      </c>
    </row>
    <row r="20" spans="1:1" x14ac:dyDescent="0.3">
      <c r="A20" t="s">
        <v>165</v>
      </c>
    </row>
    <row r="21" spans="1:1" x14ac:dyDescent="0.3">
      <c r="A21" t="s">
        <v>165</v>
      </c>
    </row>
    <row r="22" spans="1:1" x14ac:dyDescent="0.3">
      <c r="A22" t="s">
        <v>165</v>
      </c>
    </row>
    <row r="23" spans="1:1" x14ac:dyDescent="0.3">
      <c r="A23" t="s">
        <v>165</v>
      </c>
    </row>
    <row r="24" spans="1:1" x14ac:dyDescent="0.3">
      <c r="A24" t="s">
        <v>166</v>
      </c>
    </row>
    <row r="25" spans="1:1" x14ac:dyDescent="0.3">
      <c r="A25" t="s">
        <v>167</v>
      </c>
    </row>
    <row r="26" spans="1:1" x14ac:dyDescent="0.3">
      <c r="A26" t="s">
        <v>167</v>
      </c>
    </row>
    <row r="27" spans="1:1" x14ac:dyDescent="0.3">
      <c r="A27" t="s">
        <v>167</v>
      </c>
    </row>
    <row r="28" spans="1:1" x14ac:dyDescent="0.3">
      <c r="A28" t="s">
        <v>167</v>
      </c>
    </row>
    <row r="29" spans="1:1" x14ac:dyDescent="0.3">
      <c r="A29" t="s">
        <v>167</v>
      </c>
    </row>
    <row r="30" spans="1:1" x14ac:dyDescent="0.3">
      <c r="A30" t="s">
        <v>167</v>
      </c>
    </row>
    <row r="31" spans="1:1" x14ac:dyDescent="0.3">
      <c r="A31" t="s">
        <v>168</v>
      </c>
    </row>
    <row r="32" spans="1:1" x14ac:dyDescent="0.3">
      <c r="A32" t="s">
        <v>168</v>
      </c>
    </row>
    <row r="33" spans="1:1" x14ac:dyDescent="0.3">
      <c r="A33" t="s">
        <v>168</v>
      </c>
    </row>
    <row r="34" spans="1:1" x14ac:dyDescent="0.3">
      <c r="A34" t="s">
        <v>168</v>
      </c>
    </row>
    <row r="35" spans="1:1" x14ac:dyDescent="0.3">
      <c r="A35" t="s">
        <v>168</v>
      </c>
    </row>
    <row r="36" spans="1:1" x14ac:dyDescent="0.3">
      <c r="A36" t="s">
        <v>169</v>
      </c>
    </row>
    <row r="37" spans="1:1" x14ac:dyDescent="0.3">
      <c r="A37" t="s">
        <v>169</v>
      </c>
    </row>
    <row r="38" spans="1:1" x14ac:dyDescent="0.3">
      <c r="A38" t="s">
        <v>169</v>
      </c>
    </row>
    <row r="39" spans="1:1" x14ac:dyDescent="0.3">
      <c r="A39" t="s">
        <v>169</v>
      </c>
    </row>
    <row r="40" spans="1:1" x14ac:dyDescent="0.3">
      <c r="A40" t="s">
        <v>169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Roman,obyčejné"&amp;12&amp;Kffffff&amp;A</oddHeader>
    <oddFooter>&amp;C&amp;"Times New Roman,obyčejné"&amp;12&amp;KffffffStránka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2</vt:i4>
      </vt:variant>
    </vt:vector>
  </HeadingPairs>
  <TitlesOfParts>
    <vt:vector size="9" baseType="lpstr">
      <vt:lpstr>TITULKA</vt:lpstr>
      <vt:lpstr>Taxony</vt:lpstr>
      <vt:lpstr>ZÁHON A</vt:lpstr>
      <vt:lpstr>ZÁHON B</vt:lpstr>
      <vt:lpstr>ZÁHON C</vt:lpstr>
      <vt:lpstr>Záíhony celkem</vt:lpstr>
      <vt:lpstr>List7</vt:lpstr>
      <vt:lpstr>TITULKA!Oblast_tisku</vt:lpstr>
      <vt:lpstr>'Záíhony celkem'!Oblast_tisku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Kubíková</dc:creator>
  <cp:lastModifiedBy>Štěpančíková Taťána, Ing.</cp:lastModifiedBy>
  <cp:revision>85</cp:revision>
  <cp:lastPrinted>2023-10-17T08:51:15Z</cp:lastPrinted>
  <dcterms:created xsi:type="dcterms:W3CDTF">2019-03-22T08:05:41Z</dcterms:created>
  <dcterms:modified xsi:type="dcterms:W3CDTF">2023-10-20T11:38:43Z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